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180" windowHeight="8580"/>
  </bookViews>
  <sheets>
    <sheet name="Sheet1" sheetId="1" r:id="rId1"/>
    <sheet name="Sheet2" sheetId="2" r:id="rId2"/>
    <sheet name="Sheet3" sheetId="3" r:id="rId3"/>
  </sheets>
  <definedNames>
    <definedName name="acon1">Sheet1!$B$25</definedName>
    <definedName name="acon2">Sheet1!$B$26</definedName>
    <definedName name="acon3">Sheet1!$B$27</definedName>
    <definedName name="acon4">Sheet1!$B$28</definedName>
  </definedName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E5"/>
  <c r="D5"/>
</calcChain>
</file>

<file path=xl/sharedStrings.xml><?xml version="1.0" encoding="utf-8"?>
<sst xmlns="http://schemas.openxmlformats.org/spreadsheetml/2006/main" count="14" uniqueCount="14">
  <si>
    <t>R</t>
  </si>
  <si>
    <t>T(C)</t>
  </si>
  <si>
    <t>Thermistor calibration with the Boe-Bot</t>
  </si>
  <si>
    <t>Raw data</t>
  </si>
  <si>
    <t>Transformed</t>
  </si>
  <si>
    <t>x = ln(R)</t>
  </si>
  <si>
    <t>y = 1/T(K)</t>
  </si>
  <si>
    <t>acon1</t>
  </si>
  <si>
    <t>acon2</t>
  </si>
  <si>
    <t>acon3</t>
  </si>
  <si>
    <t>acon4</t>
  </si>
  <si>
    <t>Evaluate Fit</t>
  </si>
  <si>
    <t>Rfit</t>
  </si>
  <si>
    <t>Tfit</t>
  </si>
</sst>
</file>

<file path=xl/styles.xml><?xml version="1.0" encoding="utf-8"?>
<styleSheet xmlns="http://schemas.openxmlformats.org/spreadsheetml/2006/main">
  <numFmts count="1">
    <numFmt numFmtId="166" formatCode="0.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Thermistor calibration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520637451964075"/>
          <c:y val="0.15413025294915059"/>
          <c:w val="0.7969821810248402"/>
          <c:h val="0.64921807850941704"/>
        </c:manualLayout>
      </c:layout>
      <c:scatterChart>
        <c:scatterStyle val="lineMarker"/>
        <c:ser>
          <c:idx val="0"/>
          <c:order val="0"/>
          <c:tx>
            <c:v>measured</c:v>
          </c:tx>
          <c:spPr>
            <a:ln w="28575">
              <a:noFill/>
            </a:ln>
          </c:spPr>
          <c:xVal>
            <c:numRef>
              <c:f>Sheet1!$B$5:$B$22</c:f>
              <c:numCache>
                <c:formatCode>General</c:formatCode>
                <c:ptCount val="18"/>
                <c:pt idx="0">
                  <c:v>1198</c:v>
                </c:pt>
                <c:pt idx="1">
                  <c:v>92</c:v>
                </c:pt>
                <c:pt idx="2">
                  <c:v>970</c:v>
                </c:pt>
                <c:pt idx="3">
                  <c:v>195</c:v>
                </c:pt>
                <c:pt idx="4">
                  <c:v>891</c:v>
                </c:pt>
                <c:pt idx="5">
                  <c:v>295</c:v>
                </c:pt>
                <c:pt idx="6">
                  <c:v>828</c:v>
                </c:pt>
                <c:pt idx="7">
                  <c:v>333</c:v>
                </c:pt>
                <c:pt idx="8">
                  <c:v>415</c:v>
                </c:pt>
                <c:pt idx="9">
                  <c:v>447</c:v>
                </c:pt>
                <c:pt idx="10">
                  <c:v>214</c:v>
                </c:pt>
                <c:pt idx="11">
                  <c:v>593</c:v>
                </c:pt>
                <c:pt idx="12">
                  <c:v>146</c:v>
                </c:pt>
                <c:pt idx="13">
                  <c:v>719</c:v>
                </c:pt>
                <c:pt idx="14">
                  <c:v>102</c:v>
                </c:pt>
                <c:pt idx="15">
                  <c:v>783</c:v>
                </c:pt>
                <c:pt idx="16">
                  <c:v>141</c:v>
                </c:pt>
                <c:pt idx="17">
                  <c:v>1590</c:v>
                </c:pt>
              </c:numCache>
            </c:numRef>
          </c:xVal>
          <c:yVal>
            <c:numRef>
              <c:f>Sheet1!$A$5:$A$22</c:f>
              <c:numCache>
                <c:formatCode>General</c:formatCode>
                <c:ptCount val="18"/>
                <c:pt idx="0">
                  <c:v>10.5</c:v>
                </c:pt>
                <c:pt idx="1">
                  <c:v>78.900000000000006</c:v>
                </c:pt>
                <c:pt idx="2">
                  <c:v>15.6</c:v>
                </c:pt>
                <c:pt idx="3">
                  <c:v>57.8</c:v>
                </c:pt>
                <c:pt idx="4">
                  <c:v>17.7</c:v>
                </c:pt>
                <c:pt idx="5">
                  <c:v>46.5</c:v>
                </c:pt>
                <c:pt idx="6">
                  <c:v>19.5</c:v>
                </c:pt>
                <c:pt idx="7">
                  <c:v>43.2</c:v>
                </c:pt>
                <c:pt idx="8">
                  <c:v>37.200000000000003</c:v>
                </c:pt>
                <c:pt idx="9">
                  <c:v>35</c:v>
                </c:pt>
                <c:pt idx="10">
                  <c:v>54.9</c:v>
                </c:pt>
                <c:pt idx="11">
                  <c:v>27.9</c:v>
                </c:pt>
                <c:pt idx="12">
                  <c:v>65.8</c:v>
                </c:pt>
                <c:pt idx="13">
                  <c:v>23.2</c:v>
                </c:pt>
                <c:pt idx="14">
                  <c:v>76</c:v>
                </c:pt>
                <c:pt idx="15">
                  <c:v>21</c:v>
                </c:pt>
                <c:pt idx="16">
                  <c:v>67.2</c:v>
                </c:pt>
                <c:pt idx="17">
                  <c:v>4.0999999999999996</c:v>
                </c:pt>
              </c:numCache>
            </c:numRef>
          </c:yVal>
        </c:ser>
        <c:ser>
          <c:idx val="1"/>
          <c:order val="1"/>
          <c:tx>
            <c:v>Curve fit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Sheet1!$G$5:$G$21</c:f>
              <c:numCache>
                <c:formatCode>General</c:formatCode>
                <c:ptCount val="17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</c:numCache>
            </c:numRef>
          </c:xVal>
          <c:yVal>
            <c:numRef>
              <c:f>Sheet1!$H$5:$H$21</c:f>
              <c:numCache>
                <c:formatCode>General</c:formatCode>
                <c:ptCount val="17"/>
                <c:pt idx="0">
                  <c:v>96.003894312889145</c:v>
                </c:pt>
                <c:pt idx="1">
                  <c:v>76.590330816658934</c:v>
                </c:pt>
                <c:pt idx="2">
                  <c:v>57.075983875391159</c:v>
                </c:pt>
                <c:pt idx="3">
                  <c:v>45.91143783641354</c:v>
                </c:pt>
                <c:pt idx="4">
                  <c:v>38.178047565142151</c:v>
                </c:pt>
                <c:pt idx="5">
                  <c:v>32.308715626807384</c:v>
                </c:pt>
                <c:pt idx="6">
                  <c:v>27.605498014044031</c:v>
                </c:pt>
                <c:pt idx="7">
                  <c:v>23.697884070791076</c:v>
                </c:pt>
                <c:pt idx="8">
                  <c:v>20.366158458662539</c:v>
                </c:pt>
                <c:pt idx="9">
                  <c:v>17.469618502318781</c:v>
                </c:pt>
                <c:pt idx="10">
                  <c:v>14.912901041508064</c:v>
                </c:pt>
                <c:pt idx="11">
                  <c:v>12.628485973375859</c:v>
                </c:pt>
                <c:pt idx="12">
                  <c:v>10.566877311261976</c:v>
                </c:pt>
                <c:pt idx="13">
                  <c:v>8.6907502245246064</c:v>
                </c:pt>
                <c:pt idx="14">
                  <c:v>6.9712883034170545</c:v>
                </c:pt>
                <c:pt idx="15">
                  <c:v>5.3857976817713507</c:v>
                </c:pt>
                <c:pt idx="16">
                  <c:v>3.9160996941666895</c:v>
                </c:pt>
              </c:numCache>
            </c:numRef>
          </c:yVal>
        </c:ser>
        <c:dLbls/>
        <c:axId val="82572800"/>
        <c:axId val="82551936"/>
      </c:scatterChart>
      <c:valAx>
        <c:axId val="8257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(RCTIME units)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2551936"/>
        <c:crosses val="autoZero"/>
        <c:crossBetween val="midCat"/>
      </c:valAx>
      <c:valAx>
        <c:axId val="82551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(C)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2572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723069426448284"/>
          <c:y val="0.18295261169276913"/>
          <c:w val="0.21978914028151544"/>
          <c:h val="0.13247555594012286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Transformed data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48098973450625"/>
          <c:y val="0.15803778048870651"/>
          <c:w val="0.76569548844201651"/>
          <c:h val="0.64032501571106426"/>
        </c:manualLayout>
      </c:layout>
      <c:scatterChart>
        <c:scatterStyle val="lineMarker"/>
        <c:ser>
          <c:idx val="0"/>
          <c:order val="0"/>
          <c:tx>
            <c:v>measured</c:v>
          </c:tx>
          <c:spPr>
            <a:ln w="28575">
              <a:noFill/>
            </a:ln>
          </c:spPr>
          <c:trendline>
            <c:name>degree 3 polynomial</c:name>
            <c:trendlineType val="poly"/>
            <c:order val="3"/>
            <c:dispRSqr val="1"/>
            <c:dispEq val="1"/>
            <c:trendlineLbl>
              <c:layout>
                <c:manualLayout>
                  <c:x val="0.16414172236031932"/>
                  <c:y val="0.51050682045026063"/>
                </c:manualLayout>
              </c:layout>
              <c:numFmt formatCode="0.00000E+00" sourceLinked="0"/>
            </c:trendlineLbl>
          </c:trendline>
          <c:xVal>
            <c:numRef>
              <c:f>Sheet1!$D$5:$D$22</c:f>
              <c:numCache>
                <c:formatCode>General</c:formatCode>
                <c:ptCount val="18"/>
                <c:pt idx="0">
                  <c:v>7.0884087786753947</c:v>
                </c:pt>
                <c:pt idx="1">
                  <c:v>4.5217885770490405</c:v>
                </c:pt>
                <c:pt idx="2">
                  <c:v>6.8772960714974287</c:v>
                </c:pt>
                <c:pt idx="3">
                  <c:v>5.2729995585637468</c:v>
                </c:pt>
                <c:pt idx="4">
                  <c:v>6.7923444274708089</c:v>
                </c:pt>
                <c:pt idx="5">
                  <c:v>5.6869753563398202</c:v>
                </c:pt>
                <c:pt idx="6">
                  <c:v>6.7190131543852596</c:v>
                </c:pt>
                <c:pt idx="7">
                  <c:v>5.8081424899804439</c:v>
                </c:pt>
                <c:pt idx="8">
                  <c:v>6.0282785202306979</c:v>
                </c:pt>
                <c:pt idx="9">
                  <c:v>6.1025585946135692</c:v>
                </c:pt>
                <c:pt idx="10">
                  <c:v>5.3659760150218512</c:v>
                </c:pt>
                <c:pt idx="11">
                  <c:v>6.3851943989977258</c:v>
                </c:pt>
                <c:pt idx="12">
                  <c:v>4.9836066217083363</c:v>
                </c:pt>
                <c:pt idx="13">
                  <c:v>6.577861357721047</c:v>
                </c:pt>
                <c:pt idx="14">
                  <c:v>4.6249728132842707</c:v>
                </c:pt>
                <c:pt idx="15">
                  <c:v>6.6631326959908028</c:v>
                </c:pt>
                <c:pt idx="16">
                  <c:v>4.9487598903781684</c:v>
                </c:pt>
                <c:pt idx="17">
                  <c:v>7.3714892952142774</c:v>
                </c:pt>
              </c:numCache>
            </c:numRef>
          </c:xVal>
          <c:yVal>
            <c:numRef>
              <c:f>Sheet1!$E$5:$E$22</c:f>
              <c:numCache>
                <c:formatCode>General</c:formatCode>
                <c:ptCount val="18"/>
                <c:pt idx="0">
                  <c:v>3.525471531817381E-3</c:v>
                </c:pt>
                <c:pt idx="1">
                  <c:v>2.84050560999858E-3</c:v>
                </c:pt>
                <c:pt idx="2">
                  <c:v>3.4632034632034632E-3</c:v>
                </c:pt>
                <c:pt idx="3">
                  <c:v>3.0216044719746185E-3</c:v>
                </c:pt>
                <c:pt idx="4">
                  <c:v>3.4381983840467601E-3</c:v>
                </c:pt>
                <c:pt idx="5">
                  <c:v>3.1284217112466763E-3</c:v>
                </c:pt>
                <c:pt idx="6">
                  <c:v>3.4170510849137197E-3</c:v>
                </c:pt>
                <c:pt idx="7">
                  <c:v>3.1610557926347402E-3</c:v>
                </c:pt>
                <c:pt idx="8">
                  <c:v>3.2221685194135656E-3</c:v>
                </c:pt>
                <c:pt idx="9">
                  <c:v>3.2451728054518907E-3</c:v>
                </c:pt>
                <c:pt idx="10">
                  <c:v>3.048315805517452E-3</c:v>
                </c:pt>
                <c:pt idx="11">
                  <c:v>3.3217073575817976E-3</c:v>
                </c:pt>
                <c:pt idx="12">
                  <c:v>2.950287653046172E-3</c:v>
                </c:pt>
                <c:pt idx="13">
                  <c:v>3.3743883921039317E-3</c:v>
                </c:pt>
                <c:pt idx="14">
                  <c:v>2.8640985249892598E-3</c:v>
                </c:pt>
                <c:pt idx="15">
                  <c:v>3.3996260411354754E-3</c:v>
                </c:pt>
                <c:pt idx="16">
                  <c:v>2.9381519024533572E-3</c:v>
                </c:pt>
                <c:pt idx="17">
                  <c:v>3.6068530207394047E-3</c:v>
                </c:pt>
              </c:numCache>
            </c:numRef>
          </c:yVal>
        </c:ser>
        <c:dLbls/>
        <c:axId val="96177536"/>
        <c:axId val="96116096"/>
      </c:scatterChart>
      <c:valAx>
        <c:axId val="96177536"/>
        <c:scaling>
          <c:orientation val="minMax"/>
          <c:min val="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ln(R)   (RCTIME units)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116096"/>
        <c:crosses val="autoZero"/>
        <c:crossBetween val="midCat"/>
      </c:valAx>
      <c:valAx>
        <c:axId val="96116096"/>
        <c:scaling>
          <c:orientation val="minMax"/>
          <c:min val="2.7000000000000006E-3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1/T(K)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61775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595582215739095"/>
          <c:y val="0.19369398543491925"/>
          <c:w val="0.28534341524889728"/>
          <c:h val="0.13583409116114006"/>
        </c:manualLayout>
      </c:layout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3</xdr:row>
      <xdr:rowOff>95250</xdr:rowOff>
    </xdr:from>
    <xdr:to>
      <xdr:col>16</xdr:col>
      <xdr:colOff>28575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447674</xdr:colOff>
      <xdr:row>23</xdr:row>
      <xdr:rowOff>19049</xdr:rowOff>
    </xdr:from>
    <xdr:to>
      <xdr:col>14</xdr:col>
      <xdr:colOff>609599</xdr:colOff>
      <xdr:row>40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A25" sqref="A25:B28"/>
    </sheetView>
  </sheetViews>
  <sheetFormatPr defaultRowHeight="15"/>
  <cols>
    <col min="1" max="1" width="7" customWidth="1"/>
    <col min="2" max="2" width="10.42578125" customWidth="1"/>
    <col min="3" max="3" width="3.140625" customWidth="1"/>
    <col min="6" max="6" width="2.140625" customWidth="1"/>
  </cols>
  <sheetData>
    <row r="1" spans="1:8">
      <c r="A1" t="s">
        <v>2</v>
      </c>
    </row>
    <row r="3" spans="1:8">
      <c r="A3" t="s">
        <v>3</v>
      </c>
      <c r="D3" t="s">
        <v>4</v>
      </c>
      <c r="G3" t="s">
        <v>11</v>
      </c>
    </row>
    <row r="4" spans="1:8">
      <c r="A4" s="1" t="s">
        <v>1</v>
      </c>
      <c r="B4" s="1" t="s">
        <v>0</v>
      </c>
      <c r="D4" t="s">
        <v>5</v>
      </c>
      <c r="E4" t="s">
        <v>6</v>
      </c>
      <c r="G4" t="s">
        <v>12</v>
      </c>
      <c r="H4" t="s">
        <v>13</v>
      </c>
    </row>
    <row r="5" spans="1:8">
      <c r="A5">
        <v>10.5</v>
      </c>
      <c r="B5">
        <v>1198</v>
      </c>
      <c r="D5">
        <f>LN(B5)</f>
        <v>7.0884087786753947</v>
      </c>
      <c r="E5">
        <f>1/(A5+273.15)</f>
        <v>3.525471531817381E-3</v>
      </c>
      <c r="G5">
        <v>50</v>
      </c>
      <c r="H5">
        <f>1/( acon1 + acon2*LN(G5) + acon3*LN(G5)^2 + acon4*LN(G5)^3 ) -273.15</f>
        <v>96.003894312889145</v>
      </c>
    </row>
    <row r="6" spans="1:8">
      <c r="A6">
        <v>78.900000000000006</v>
      </c>
      <c r="B6">
        <v>92</v>
      </c>
      <c r="D6">
        <f t="shared" ref="D6:D22" si="0">LN(B6)</f>
        <v>4.5217885770490405</v>
      </c>
      <c r="E6">
        <f t="shared" ref="E6:E22" si="1">1/(A6+273.15)</f>
        <v>2.84050560999858E-3</v>
      </c>
      <c r="G6">
        <v>100</v>
      </c>
      <c r="H6">
        <f>1/( acon1 + acon2*LN(G6) + acon3*LN(G6)^2 + acon4*LN(G6)^3 ) -273.15</f>
        <v>76.590330816658934</v>
      </c>
    </row>
    <row r="7" spans="1:8">
      <c r="A7">
        <v>15.6</v>
      </c>
      <c r="B7">
        <v>970</v>
      </c>
      <c r="D7">
        <f t="shared" si="0"/>
        <v>6.8772960714974287</v>
      </c>
      <c r="E7">
        <f t="shared" si="1"/>
        <v>3.4632034632034632E-3</v>
      </c>
      <c r="G7">
        <v>200</v>
      </c>
      <c r="H7">
        <f>1/( acon1 + acon2*LN(G7) + acon3*LN(G7)^2 + acon4*LN(G7)^3 ) -273.15</f>
        <v>57.075983875391159</v>
      </c>
    </row>
    <row r="8" spans="1:8">
      <c r="A8">
        <v>57.8</v>
      </c>
      <c r="B8">
        <v>195</v>
      </c>
      <c r="D8">
        <f t="shared" si="0"/>
        <v>5.2729995585637468</v>
      </c>
      <c r="E8">
        <f t="shared" si="1"/>
        <v>3.0216044719746185E-3</v>
      </c>
      <c r="G8">
        <v>300</v>
      </c>
      <c r="H8">
        <f>1/( acon1 + acon2*LN(G8) + acon3*LN(G8)^2 + acon4*LN(G8)^3 ) -273.15</f>
        <v>45.91143783641354</v>
      </c>
    </row>
    <row r="9" spans="1:8">
      <c r="A9">
        <v>17.7</v>
      </c>
      <c r="B9">
        <v>891</v>
      </c>
      <c r="D9">
        <f t="shared" si="0"/>
        <v>6.7923444274708089</v>
      </c>
      <c r="E9">
        <f t="shared" si="1"/>
        <v>3.4381983840467601E-3</v>
      </c>
      <c r="G9">
        <v>400</v>
      </c>
      <c r="H9">
        <f>1/( acon1 + acon2*LN(G9) + acon3*LN(G9)^2 + acon4*LN(G9)^3 ) -273.15</f>
        <v>38.178047565142151</v>
      </c>
    </row>
    <row r="10" spans="1:8">
      <c r="A10">
        <v>46.5</v>
      </c>
      <c r="B10">
        <v>295</v>
      </c>
      <c r="D10">
        <f t="shared" si="0"/>
        <v>5.6869753563398202</v>
      </c>
      <c r="E10">
        <f t="shared" si="1"/>
        <v>3.1284217112466763E-3</v>
      </c>
      <c r="G10">
        <v>500</v>
      </c>
      <c r="H10">
        <f>1/( acon1 + acon2*LN(G10) + acon3*LN(G10)^2 + acon4*LN(G10)^3 ) -273.15</f>
        <v>32.308715626807384</v>
      </c>
    </row>
    <row r="11" spans="1:8">
      <c r="A11">
        <v>19.5</v>
      </c>
      <c r="B11">
        <v>828</v>
      </c>
      <c r="D11">
        <f t="shared" si="0"/>
        <v>6.7190131543852596</v>
      </c>
      <c r="E11">
        <f t="shared" si="1"/>
        <v>3.4170510849137197E-3</v>
      </c>
      <c r="G11">
        <v>600</v>
      </c>
      <c r="H11">
        <f>1/( acon1 + acon2*LN(G11) + acon3*LN(G11)^2 + acon4*LN(G11)^3 ) -273.15</f>
        <v>27.605498014044031</v>
      </c>
    </row>
    <row r="12" spans="1:8">
      <c r="A12">
        <v>43.2</v>
      </c>
      <c r="B12">
        <v>333</v>
      </c>
      <c r="D12">
        <f t="shared" si="0"/>
        <v>5.8081424899804439</v>
      </c>
      <c r="E12">
        <f t="shared" si="1"/>
        <v>3.1610557926347402E-3</v>
      </c>
      <c r="G12">
        <v>700</v>
      </c>
      <c r="H12">
        <f>1/( acon1 + acon2*LN(G12) + acon3*LN(G12)^2 + acon4*LN(G12)^3 ) -273.15</f>
        <v>23.697884070791076</v>
      </c>
    </row>
    <row r="13" spans="1:8">
      <c r="A13">
        <v>37.200000000000003</v>
      </c>
      <c r="B13">
        <v>415</v>
      </c>
      <c r="D13">
        <f t="shared" si="0"/>
        <v>6.0282785202306979</v>
      </c>
      <c r="E13">
        <f t="shared" si="1"/>
        <v>3.2221685194135656E-3</v>
      </c>
      <c r="G13">
        <v>800</v>
      </c>
      <c r="H13">
        <f>1/( acon1 + acon2*LN(G13) + acon3*LN(G13)^2 + acon4*LN(G13)^3 ) -273.15</f>
        <v>20.366158458662539</v>
      </c>
    </row>
    <row r="14" spans="1:8">
      <c r="A14">
        <v>35</v>
      </c>
      <c r="B14">
        <v>447</v>
      </c>
      <c r="D14">
        <f t="shared" si="0"/>
        <v>6.1025585946135692</v>
      </c>
      <c r="E14">
        <f t="shared" si="1"/>
        <v>3.2451728054518907E-3</v>
      </c>
      <c r="G14">
        <v>900</v>
      </c>
      <c r="H14">
        <f>1/( acon1 + acon2*LN(G14) + acon3*LN(G14)^2 + acon4*LN(G14)^3 ) -273.15</f>
        <v>17.469618502318781</v>
      </c>
    </row>
    <row r="15" spans="1:8">
      <c r="A15">
        <v>54.9</v>
      </c>
      <c r="B15">
        <v>214</v>
      </c>
      <c r="D15">
        <f t="shared" si="0"/>
        <v>5.3659760150218512</v>
      </c>
      <c r="E15">
        <f t="shared" si="1"/>
        <v>3.048315805517452E-3</v>
      </c>
      <c r="G15">
        <v>1000</v>
      </c>
      <c r="H15">
        <f>1/( acon1 + acon2*LN(G15) + acon3*LN(G15)^2 + acon4*LN(G15)^3 ) -273.15</f>
        <v>14.912901041508064</v>
      </c>
    </row>
    <row r="16" spans="1:8">
      <c r="A16">
        <v>27.9</v>
      </c>
      <c r="B16">
        <v>593</v>
      </c>
      <c r="D16">
        <f t="shared" si="0"/>
        <v>6.3851943989977258</v>
      </c>
      <c r="E16">
        <f t="shared" si="1"/>
        <v>3.3217073575817976E-3</v>
      </c>
      <c r="G16">
        <v>1100</v>
      </c>
      <c r="H16">
        <f>1/( acon1 + acon2*LN(G16) + acon3*LN(G16)^2 + acon4*LN(G16)^3 ) -273.15</f>
        <v>12.628485973375859</v>
      </c>
    </row>
    <row r="17" spans="1:8">
      <c r="A17">
        <v>65.8</v>
      </c>
      <c r="B17">
        <v>146</v>
      </c>
      <c r="D17">
        <f t="shared" si="0"/>
        <v>4.9836066217083363</v>
      </c>
      <c r="E17">
        <f t="shared" si="1"/>
        <v>2.950287653046172E-3</v>
      </c>
      <c r="G17">
        <v>1200</v>
      </c>
      <c r="H17">
        <f>1/( acon1 + acon2*LN(G17) + acon3*LN(G17)^2 + acon4*LN(G17)^3 ) -273.15</f>
        <v>10.566877311261976</v>
      </c>
    </row>
    <row r="18" spans="1:8">
      <c r="A18">
        <v>23.2</v>
      </c>
      <c r="B18">
        <v>719</v>
      </c>
      <c r="D18">
        <f t="shared" si="0"/>
        <v>6.577861357721047</v>
      </c>
      <c r="E18">
        <f t="shared" si="1"/>
        <v>3.3743883921039317E-3</v>
      </c>
      <c r="G18">
        <v>1300</v>
      </c>
      <c r="H18">
        <f>1/( acon1 + acon2*LN(G18) + acon3*LN(G18)^2 + acon4*LN(G18)^3 ) -273.15</f>
        <v>8.6907502245246064</v>
      </c>
    </row>
    <row r="19" spans="1:8">
      <c r="A19">
        <v>76</v>
      </c>
      <c r="B19">
        <v>102</v>
      </c>
      <c r="D19">
        <f t="shared" si="0"/>
        <v>4.6249728132842707</v>
      </c>
      <c r="E19">
        <f t="shared" si="1"/>
        <v>2.8640985249892598E-3</v>
      </c>
      <c r="G19">
        <v>1400</v>
      </c>
      <c r="H19">
        <f>1/( acon1 + acon2*LN(G19) + acon3*LN(G19)^2 + acon4*LN(G19)^3 ) -273.15</f>
        <v>6.9712883034170545</v>
      </c>
    </row>
    <row r="20" spans="1:8">
      <c r="A20">
        <v>21</v>
      </c>
      <c r="B20">
        <v>783</v>
      </c>
      <c r="D20">
        <f t="shared" si="0"/>
        <v>6.6631326959908028</v>
      </c>
      <c r="E20">
        <f t="shared" si="1"/>
        <v>3.3996260411354754E-3</v>
      </c>
      <c r="G20">
        <v>1500</v>
      </c>
      <c r="H20">
        <f>1/( acon1 + acon2*LN(G20) + acon3*LN(G20)^2 + acon4*LN(G20)^3 ) -273.15</f>
        <v>5.3857976817713507</v>
      </c>
    </row>
    <row r="21" spans="1:8">
      <c r="A21">
        <v>67.2</v>
      </c>
      <c r="B21">
        <v>141</v>
      </c>
      <c r="D21">
        <f t="shared" si="0"/>
        <v>4.9487598903781684</v>
      </c>
      <c r="E21">
        <f t="shared" si="1"/>
        <v>2.9381519024533572E-3</v>
      </c>
      <c r="G21">
        <v>1600</v>
      </c>
      <c r="H21">
        <f>1/( acon1 + acon2*LN(G21) + acon3*LN(G21)^2 + acon4*LN(G21)^3 ) -273.15</f>
        <v>3.9160996941666895</v>
      </c>
    </row>
    <row r="22" spans="1:8">
      <c r="A22">
        <v>4.0999999999999996</v>
      </c>
      <c r="B22">
        <v>1590</v>
      </c>
      <c r="D22">
        <f t="shared" si="0"/>
        <v>7.3714892952142774</v>
      </c>
      <c r="E22">
        <f t="shared" si="1"/>
        <v>3.6068530207394047E-3</v>
      </c>
    </row>
    <row r="25" spans="1:8">
      <c r="A25" t="s">
        <v>7</v>
      </c>
      <c r="B25" s="2">
        <v>2.38792E-3</v>
      </c>
    </row>
    <row r="26" spans="1:8">
      <c r="A26" t="s">
        <v>8</v>
      </c>
      <c r="B26" s="2">
        <v>-6.6314400000000003E-5</v>
      </c>
    </row>
    <row r="27" spans="1:8">
      <c r="A27" t="s">
        <v>9</v>
      </c>
      <c r="B27" s="2">
        <v>4.5260399999999998E-5</v>
      </c>
    </row>
    <row r="28" spans="1:8">
      <c r="A28" t="s">
        <v>10</v>
      </c>
      <c r="B28" s="2">
        <v>-1.8751000000000001E-6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acon1</vt:lpstr>
      <vt:lpstr>acon2</vt:lpstr>
      <vt:lpstr>acon3</vt:lpstr>
      <vt:lpstr>acon4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Gerald Recktenwald</cp:lastModifiedBy>
  <dcterms:created xsi:type="dcterms:W3CDTF">2010-05-20T00:28:28Z</dcterms:created>
  <dcterms:modified xsi:type="dcterms:W3CDTF">2010-05-20T02:20:14Z</dcterms:modified>
</cp:coreProperties>
</file>