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4370"/>
  </bookViews>
  <sheets>
    <sheet name="Ex 9.1a" sheetId="1" r:id="rId1"/>
    <sheet name="Ex 9.1b" sheetId="2" r:id="rId2"/>
    <sheet name="Ex 9.2" sheetId="3" r:id="rId3"/>
    <sheet name="Ex 9.3" sheetId="4" r:id="rId4"/>
  </sheets>
  <definedNames>
    <definedName name="solver_adj" localSheetId="2" hidden="1">'Ex 9.2'!$C$8:$C$9</definedName>
    <definedName name="solver_adj" localSheetId="3" hidden="1">'Ex 9.3'!$C$8:$C$10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hs1" localSheetId="3" hidden="1">'Ex 9.3'!$C$10</definedName>
    <definedName name="solver_lin" localSheetId="2" hidden="1">2</definedName>
    <definedName name="solver_lin" localSheetId="3" hidden="1">2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2</definedName>
    <definedName name="solver_neg" localSheetId="3" hidden="1">2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'Ex 9.2'!$E$24</definedName>
    <definedName name="solver_opt" localSheetId="3" hidden="1">'Ex 9.3'!$G$15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3" hidden="1">3</definedName>
    <definedName name="solver_rhs1" localSheetId="3" hidden="1">0.5</definedName>
    <definedName name="solver_rlx" localSheetId="2" hidden="1">1</definedName>
    <definedName name="solver_rlx" localSheetId="3" hidden="1">1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0.1</definedName>
    <definedName name="solver_val" localSheetId="3" hidden="1">0.1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J25" i="3" l="1"/>
  <c r="H18" i="4" l="1"/>
  <c r="I18" i="4"/>
  <c r="O18" i="4"/>
  <c r="P18" i="4" s="1"/>
  <c r="R18" i="4" s="1"/>
  <c r="Q18" i="4" s="1"/>
  <c r="J19" i="4"/>
  <c r="H19" i="4"/>
  <c r="I19" i="4"/>
  <c r="O19" i="4"/>
  <c r="P19" i="4" s="1"/>
  <c r="J20" i="4"/>
  <c r="H20" i="4"/>
  <c r="I20" i="4"/>
  <c r="O20" i="4"/>
  <c r="P20" i="4" s="1"/>
  <c r="H21" i="4"/>
  <c r="I21" i="4"/>
  <c r="O21" i="4"/>
  <c r="P21" i="4" s="1"/>
  <c r="H22" i="4"/>
  <c r="I22" i="4"/>
  <c r="O22" i="4"/>
  <c r="P22" i="4" s="1"/>
  <c r="H23" i="4"/>
  <c r="I23" i="4"/>
  <c r="O23" i="4"/>
  <c r="P23" i="4" s="1"/>
  <c r="J25" i="4"/>
  <c r="H25" i="4"/>
  <c r="I25" i="4"/>
  <c r="O25" i="4"/>
  <c r="P25" i="4" s="1"/>
  <c r="R25" i="4" s="1"/>
  <c r="H26" i="4"/>
  <c r="I26" i="4"/>
  <c r="O26" i="4"/>
  <c r="P26" i="4" s="1"/>
  <c r="J27" i="4"/>
  <c r="H27" i="4"/>
  <c r="I27" i="4"/>
  <c r="O27" i="4"/>
  <c r="P27" i="4" s="1"/>
  <c r="H28" i="4"/>
  <c r="I28" i="4"/>
  <c r="O28" i="4"/>
  <c r="P28" i="4" s="1"/>
  <c r="J29" i="4"/>
  <c r="H29" i="4"/>
  <c r="I29" i="4"/>
  <c r="O29" i="4"/>
  <c r="P29" i="4" s="1"/>
  <c r="H30" i="4"/>
  <c r="I30" i="4"/>
  <c r="O30" i="4"/>
  <c r="P30" i="4" s="1"/>
  <c r="D32" i="4"/>
  <c r="D33" i="4"/>
  <c r="L36" i="4"/>
  <c r="K8" i="3"/>
  <c r="F15" i="3"/>
  <c r="G15" i="3" s="1"/>
  <c r="H15" i="3"/>
  <c r="F16" i="3"/>
  <c r="G16" i="3"/>
  <c r="H16" i="3"/>
  <c r="F17" i="3"/>
  <c r="G17" i="3" s="1"/>
  <c r="H17" i="3"/>
  <c r="F18" i="3"/>
  <c r="G18" i="3"/>
  <c r="H18" i="3"/>
  <c r="F19" i="3"/>
  <c r="G19" i="3" s="1"/>
  <c r="F20" i="3"/>
  <c r="G20" i="3"/>
  <c r="H20" i="3"/>
  <c r="C22" i="3"/>
  <c r="J8" i="2"/>
  <c r="N8" i="2"/>
  <c r="J9" i="2"/>
  <c r="N9" i="2"/>
  <c r="J10" i="2"/>
  <c r="N10" i="2"/>
  <c r="J11" i="2"/>
  <c r="N11" i="2"/>
  <c r="J12" i="2"/>
  <c r="N12" i="2"/>
  <c r="J13" i="2"/>
  <c r="N13" i="2"/>
  <c r="J14" i="2"/>
  <c r="N14" i="2"/>
  <c r="J15" i="2"/>
  <c r="N15" i="2"/>
  <c r="J16" i="2"/>
  <c r="N16" i="2"/>
  <c r="J17" i="2"/>
  <c r="N17" i="2"/>
  <c r="J18" i="2"/>
  <c r="N18" i="2"/>
  <c r="J19" i="2"/>
  <c r="N19" i="2"/>
  <c r="J20" i="2"/>
  <c r="N20" i="2"/>
  <c r="J21" i="2"/>
  <c r="N21" i="2"/>
  <c r="J22" i="2"/>
  <c r="N22" i="2"/>
  <c r="J23" i="2"/>
  <c r="N23" i="2"/>
  <c r="J24" i="2"/>
  <c r="N24" i="2"/>
  <c r="J25" i="2"/>
  <c r="N25" i="2"/>
  <c r="J26" i="2"/>
  <c r="N26" i="2"/>
  <c r="J27" i="2"/>
  <c r="N27" i="2"/>
  <c r="C28" i="2"/>
  <c r="J28" i="2"/>
  <c r="N28" i="2"/>
  <c r="C29" i="2"/>
  <c r="J29" i="2"/>
  <c r="N29" i="2"/>
  <c r="C30" i="2"/>
  <c r="J30" i="2"/>
  <c r="N30" i="2"/>
  <c r="C31" i="2"/>
  <c r="J31" i="2"/>
  <c r="N31" i="2"/>
  <c r="C32" i="2"/>
  <c r="J32" i="2"/>
  <c r="N32" i="2"/>
  <c r="C33" i="2"/>
  <c r="J33" i="2"/>
  <c r="N33" i="2"/>
  <c r="C34" i="2"/>
  <c r="J34" i="2"/>
  <c r="N34" i="2"/>
  <c r="C35" i="2"/>
  <c r="J35" i="2"/>
  <c r="N35" i="2"/>
  <c r="C36" i="2"/>
  <c r="J36" i="2"/>
  <c r="N36" i="2"/>
  <c r="C37" i="2"/>
  <c r="C38" i="2"/>
  <c r="C39" i="2"/>
  <c r="C40" i="2"/>
  <c r="C41" i="2"/>
  <c r="C42" i="2"/>
  <c r="C43" i="2"/>
  <c r="C44" i="2"/>
  <c r="C45" i="2"/>
  <c r="C46" i="2"/>
  <c r="C47" i="2"/>
  <c r="C5" i="1"/>
  <c r="F6" i="1"/>
  <c r="F8" i="1"/>
  <c r="F12" i="1"/>
  <c r="J32" i="1"/>
  <c r="F14" i="1"/>
  <c r="C32" i="1"/>
  <c r="C33" i="1"/>
  <c r="E34" i="1"/>
  <c r="C35" i="1"/>
  <c r="G35" i="1"/>
  <c r="D36" i="1"/>
  <c r="G36" i="1"/>
  <c r="E37" i="1"/>
  <c r="I37" i="1"/>
  <c r="F38" i="1"/>
  <c r="J38" i="1"/>
  <c r="H39" i="1"/>
  <c r="F40" i="1"/>
  <c r="H40" i="1"/>
  <c r="F41" i="1"/>
  <c r="J41" i="1"/>
  <c r="H42" i="1"/>
  <c r="I43" i="1"/>
  <c r="C44" i="1"/>
  <c r="J44" i="1"/>
  <c r="E45" i="1"/>
  <c r="B46" i="1"/>
  <c r="E46" i="1"/>
  <c r="C47" i="1"/>
  <c r="G47" i="1"/>
  <c r="C48" i="1"/>
  <c r="F48" i="1"/>
  <c r="C49" i="1"/>
  <c r="I49" i="1"/>
  <c r="F50" i="1"/>
  <c r="I50" i="1"/>
  <c r="D51" i="1"/>
  <c r="G51" i="1"/>
  <c r="I51" i="1"/>
  <c r="B52" i="1"/>
  <c r="D52" i="1"/>
  <c r="G52" i="1"/>
  <c r="B53" i="1"/>
  <c r="E53" i="1"/>
  <c r="J53" i="1"/>
  <c r="B54" i="1"/>
  <c r="H54" i="1"/>
  <c r="J54" i="1"/>
  <c r="E55" i="1"/>
  <c r="H55" i="1"/>
  <c r="C56" i="1"/>
  <c r="F56" i="1"/>
  <c r="H56" i="1"/>
  <c r="C57" i="1"/>
  <c r="F57" i="1"/>
  <c r="D58" i="1"/>
  <c r="I58" i="1"/>
  <c r="G59" i="1"/>
  <c r="I59" i="1"/>
  <c r="D60" i="1"/>
  <c r="G60" i="1"/>
  <c r="J60" i="1"/>
  <c r="B61" i="1"/>
  <c r="E61" i="1"/>
  <c r="G61" i="1"/>
  <c r="B62" i="1"/>
  <c r="E62" i="1"/>
  <c r="J62" i="1"/>
  <c r="C63" i="1"/>
  <c r="H63" i="1"/>
  <c r="F64" i="1"/>
  <c r="H64" i="1"/>
  <c r="C65" i="1"/>
  <c r="F65" i="1"/>
  <c r="I65" i="1"/>
  <c r="D66" i="1"/>
  <c r="F66" i="1"/>
  <c r="D67" i="1"/>
  <c r="I67" i="1"/>
  <c r="B68" i="1"/>
  <c r="G68" i="1"/>
  <c r="J68" i="1"/>
  <c r="E69" i="1"/>
  <c r="G69" i="1"/>
  <c r="J69" i="1"/>
  <c r="B70" i="1"/>
  <c r="E70" i="1"/>
  <c r="H70" i="1"/>
  <c r="C71" i="1"/>
  <c r="E71" i="1"/>
  <c r="C72" i="1"/>
  <c r="H72" i="1"/>
  <c r="F73" i="1"/>
  <c r="I73" i="1"/>
  <c r="D74" i="1"/>
  <c r="F74" i="1"/>
  <c r="I74" i="1"/>
  <c r="D75" i="1"/>
  <c r="G75" i="1"/>
  <c r="B76" i="1"/>
  <c r="D76" i="1"/>
  <c r="J76" i="1"/>
  <c r="B77" i="1"/>
  <c r="G77" i="1"/>
  <c r="J77" i="1"/>
  <c r="E78" i="1"/>
  <c r="H78" i="1"/>
  <c r="J78" i="1"/>
  <c r="C79" i="1"/>
  <c r="E79" i="1"/>
  <c r="H79" i="1"/>
  <c r="C80" i="1"/>
  <c r="F80" i="1"/>
  <c r="C81" i="1"/>
  <c r="I81" i="1"/>
  <c r="F82" i="1"/>
  <c r="I82" i="1"/>
  <c r="D83" i="1"/>
  <c r="G83" i="1"/>
  <c r="I83" i="1"/>
  <c r="B84" i="1"/>
  <c r="D84" i="1"/>
  <c r="G84" i="1"/>
  <c r="B85" i="1"/>
  <c r="D85" i="1"/>
  <c r="H85" i="1"/>
  <c r="J85" i="1"/>
  <c r="C86" i="1"/>
  <c r="E86" i="1"/>
  <c r="G86" i="1"/>
  <c r="B87" i="1"/>
  <c r="F87" i="1"/>
  <c r="H87" i="1"/>
  <c r="J87" i="1"/>
  <c r="C88" i="1"/>
  <c r="E88" i="1"/>
  <c r="I88" i="1"/>
  <c r="D89" i="1"/>
  <c r="F89" i="1"/>
  <c r="H89" i="1"/>
  <c r="C90" i="1"/>
  <c r="G90" i="1"/>
  <c r="I90" i="1"/>
  <c r="B91" i="1"/>
  <c r="D91" i="1"/>
  <c r="F91" i="1"/>
  <c r="J91" i="1"/>
  <c r="E92" i="1"/>
  <c r="G92" i="1"/>
  <c r="I92" i="1"/>
  <c r="B93" i="1"/>
  <c r="D93" i="1"/>
  <c r="H93" i="1"/>
  <c r="J93" i="1"/>
  <c r="C94" i="1"/>
  <c r="E94" i="1"/>
  <c r="G94" i="1"/>
  <c r="B95" i="1"/>
  <c r="F95" i="1"/>
  <c r="H95" i="1"/>
  <c r="J95" i="1"/>
  <c r="B96" i="1"/>
  <c r="E96" i="1"/>
  <c r="F96" i="1"/>
  <c r="G96" i="1"/>
  <c r="J96" i="1"/>
  <c r="B97" i="1"/>
  <c r="D97" i="1"/>
  <c r="E97" i="1"/>
  <c r="G97" i="1"/>
  <c r="H97" i="1"/>
  <c r="I97" i="1"/>
  <c r="B98" i="1"/>
  <c r="C98" i="1"/>
  <c r="D98" i="1"/>
  <c r="F98" i="1"/>
  <c r="G98" i="1"/>
  <c r="H98" i="1"/>
  <c r="J98" i="1"/>
  <c r="B99" i="1"/>
  <c r="C99" i="1"/>
  <c r="E99" i="1"/>
  <c r="F99" i="1"/>
  <c r="G99" i="1"/>
  <c r="I99" i="1"/>
  <c r="J99" i="1"/>
  <c r="B100" i="1"/>
  <c r="D100" i="1"/>
  <c r="E100" i="1"/>
  <c r="F100" i="1"/>
  <c r="H100" i="1"/>
  <c r="I100" i="1"/>
  <c r="J100" i="1"/>
  <c r="C101" i="1"/>
  <c r="D101" i="1"/>
  <c r="E101" i="1"/>
  <c r="G101" i="1"/>
  <c r="H101" i="1"/>
  <c r="I101" i="1"/>
  <c r="B102" i="1"/>
  <c r="C102" i="1"/>
  <c r="D102" i="1"/>
  <c r="F102" i="1"/>
  <c r="G102" i="1"/>
  <c r="H102" i="1"/>
  <c r="J102" i="1"/>
  <c r="B103" i="1"/>
  <c r="C103" i="1"/>
  <c r="E103" i="1"/>
  <c r="F103" i="1"/>
  <c r="G103" i="1"/>
  <c r="I103" i="1"/>
  <c r="J103" i="1"/>
  <c r="B104" i="1"/>
  <c r="D104" i="1"/>
  <c r="E104" i="1"/>
  <c r="F104" i="1"/>
  <c r="H104" i="1"/>
  <c r="I104" i="1"/>
  <c r="J104" i="1"/>
  <c r="C105" i="1"/>
  <c r="D105" i="1"/>
  <c r="E105" i="1"/>
  <c r="G105" i="1"/>
  <c r="H105" i="1"/>
  <c r="I105" i="1"/>
  <c r="B106" i="1"/>
  <c r="C106" i="1"/>
  <c r="D106" i="1"/>
  <c r="F106" i="1"/>
  <c r="G106" i="1"/>
  <c r="H106" i="1"/>
  <c r="J106" i="1"/>
  <c r="B107" i="1"/>
  <c r="C107" i="1"/>
  <c r="E107" i="1"/>
  <c r="F107" i="1"/>
  <c r="G107" i="1"/>
  <c r="I107" i="1"/>
  <c r="J107" i="1"/>
  <c r="B108" i="1"/>
  <c r="D108" i="1"/>
  <c r="E108" i="1"/>
  <c r="F108" i="1"/>
  <c r="H108" i="1"/>
  <c r="I108" i="1"/>
  <c r="J108" i="1"/>
  <c r="C109" i="1"/>
  <c r="D109" i="1"/>
  <c r="E109" i="1"/>
  <c r="G109" i="1"/>
  <c r="H109" i="1"/>
  <c r="I109" i="1"/>
  <c r="B110" i="1"/>
  <c r="C110" i="1"/>
  <c r="D110" i="1"/>
  <c r="F110" i="1"/>
  <c r="G110" i="1"/>
  <c r="H110" i="1"/>
  <c r="J110" i="1"/>
  <c r="B111" i="1"/>
  <c r="C111" i="1"/>
  <c r="E111" i="1"/>
  <c r="F111" i="1"/>
  <c r="G111" i="1"/>
  <c r="I111" i="1"/>
  <c r="J111" i="1"/>
  <c r="B112" i="1"/>
  <c r="D112" i="1"/>
  <c r="E112" i="1"/>
  <c r="F112" i="1"/>
  <c r="H112" i="1"/>
  <c r="I112" i="1"/>
  <c r="J112" i="1"/>
  <c r="C113" i="1"/>
  <c r="D113" i="1"/>
  <c r="E113" i="1"/>
  <c r="G113" i="1"/>
  <c r="H113" i="1"/>
  <c r="I113" i="1"/>
  <c r="B114" i="1"/>
  <c r="C114" i="1"/>
  <c r="D114" i="1"/>
  <c r="F114" i="1"/>
  <c r="G114" i="1"/>
  <c r="H114" i="1"/>
  <c r="J114" i="1"/>
  <c r="B115" i="1"/>
  <c r="C115" i="1"/>
  <c r="E115" i="1"/>
  <c r="F115" i="1"/>
  <c r="G115" i="1"/>
  <c r="I115" i="1"/>
  <c r="J115" i="1"/>
  <c r="B116" i="1"/>
  <c r="D116" i="1"/>
  <c r="E116" i="1"/>
  <c r="F116" i="1"/>
  <c r="H116" i="1"/>
  <c r="I116" i="1"/>
  <c r="J116" i="1"/>
  <c r="C117" i="1"/>
  <c r="D117" i="1"/>
  <c r="E117" i="1"/>
  <c r="G117" i="1"/>
  <c r="H117" i="1"/>
  <c r="I117" i="1"/>
  <c r="B118" i="1"/>
  <c r="C118" i="1"/>
  <c r="D118" i="1"/>
  <c r="F118" i="1"/>
  <c r="G118" i="1"/>
  <c r="H118" i="1"/>
  <c r="J118" i="1"/>
  <c r="B119" i="1"/>
  <c r="C119" i="1"/>
  <c r="E119" i="1"/>
  <c r="F119" i="1"/>
  <c r="G119" i="1"/>
  <c r="I119" i="1"/>
  <c r="J119" i="1"/>
  <c r="B120" i="1"/>
  <c r="D120" i="1"/>
  <c r="E120" i="1"/>
  <c r="F120" i="1"/>
  <c r="H120" i="1"/>
  <c r="I120" i="1"/>
  <c r="J120" i="1"/>
  <c r="C121" i="1"/>
  <c r="D121" i="1"/>
  <c r="E121" i="1"/>
  <c r="G121" i="1"/>
  <c r="H121" i="1"/>
  <c r="I121" i="1"/>
  <c r="B122" i="1"/>
  <c r="C122" i="1"/>
  <c r="D122" i="1"/>
  <c r="F122" i="1"/>
  <c r="G122" i="1"/>
  <c r="H122" i="1"/>
  <c r="J122" i="1"/>
  <c r="B123" i="1"/>
  <c r="C123" i="1"/>
  <c r="E123" i="1"/>
  <c r="F123" i="1"/>
  <c r="G123" i="1"/>
  <c r="I123" i="1"/>
  <c r="J123" i="1"/>
  <c r="B124" i="1"/>
  <c r="D124" i="1"/>
  <c r="E124" i="1"/>
  <c r="F124" i="1"/>
  <c r="H124" i="1"/>
  <c r="I124" i="1"/>
  <c r="J124" i="1"/>
  <c r="C125" i="1"/>
  <c r="D125" i="1"/>
  <c r="E125" i="1"/>
  <c r="G125" i="1"/>
  <c r="H125" i="1"/>
  <c r="I125" i="1"/>
  <c r="B126" i="1"/>
  <c r="C126" i="1"/>
  <c r="D126" i="1"/>
  <c r="F126" i="1"/>
  <c r="G126" i="1"/>
  <c r="H126" i="1"/>
  <c r="J126" i="1"/>
  <c r="B127" i="1"/>
  <c r="C127" i="1"/>
  <c r="E127" i="1"/>
  <c r="F127" i="1"/>
  <c r="G127" i="1"/>
  <c r="I127" i="1"/>
  <c r="J127" i="1"/>
  <c r="B128" i="1"/>
  <c r="D128" i="1"/>
  <c r="E128" i="1"/>
  <c r="F128" i="1"/>
  <c r="H128" i="1"/>
  <c r="I128" i="1"/>
  <c r="J128" i="1"/>
  <c r="C129" i="1"/>
  <c r="D129" i="1"/>
  <c r="E129" i="1"/>
  <c r="G129" i="1"/>
  <c r="H129" i="1"/>
  <c r="I129" i="1"/>
  <c r="B130" i="1"/>
  <c r="C130" i="1"/>
  <c r="D130" i="1"/>
  <c r="F130" i="1"/>
  <c r="G130" i="1"/>
  <c r="H130" i="1"/>
  <c r="J130" i="1"/>
  <c r="B131" i="1"/>
  <c r="C131" i="1"/>
  <c r="E131" i="1"/>
  <c r="F131" i="1"/>
  <c r="G131" i="1"/>
  <c r="I131" i="1"/>
  <c r="J131" i="1"/>
  <c r="R19" i="4" l="1"/>
  <c r="Q19" i="4" s="1"/>
  <c r="R20" i="4" s="1"/>
  <c r="B47" i="2"/>
  <c r="J26" i="4"/>
  <c r="B43" i="2"/>
  <c r="B39" i="2"/>
  <c r="D39" i="1"/>
  <c r="B38" i="1"/>
  <c r="B37" i="1"/>
  <c r="B45" i="2"/>
  <c r="B41" i="2"/>
  <c r="B37" i="2"/>
  <c r="B33" i="2"/>
  <c r="B29" i="2"/>
  <c r="C26" i="2"/>
  <c r="B38" i="2"/>
  <c r="B40" i="2"/>
  <c r="B42" i="2"/>
  <c r="B44" i="2"/>
  <c r="B46" i="2"/>
  <c r="H19" i="3"/>
  <c r="J23" i="4"/>
  <c r="J22" i="4"/>
  <c r="J21" i="4"/>
  <c r="E32" i="1"/>
  <c r="I32" i="1"/>
  <c r="D33" i="1"/>
  <c r="H33" i="1"/>
  <c r="C34" i="1"/>
  <c r="G34" i="1"/>
  <c r="B35" i="1"/>
  <c r="F35" i="1"/>
  <c r="J35" i="1"/>
  <c r="E36" i="1"/>
  <c r="I36" i="1"/>
  <c r="D37" i="1"/>
  <c r="H37" i="1"/>
  <c r="C38" i="1"/>
  <c r="G38" i="1"/>
  <c r="B39" i="1"/>
  <c r="F39" i="1"/>
  <c r="J39" i="1"/>
  <c r="E40" i="1"/>
  <c r="I40" i="1"/>
  <c r="D41" i="1"/>
  <c r="H41" i="1"/>
  <c r="C42" i="1"/>
  <c r="G42" i="1"/>
  <c r="B43" i="1"/>
  <c r="F43" i="1"/>
  <c r="J43" i="1"/>
  <c r="E44" i="1"/>
  <c r="I44" i="1"/>
  <c r="D45" i="1"/>
  <c r="H45" i="1"/>
  <c r="C46" i="1"/>
  <c r="G46" i="1"/>
  <c r="B47" i="1"/>
  <c r="F47" i="1"/>
  <c r="J47" i="1"/>
  <c r="B32" i="1"/>
  <c r="G32" i="1"/>
  <c r="E33" i="1"/>
  <c r="J33" i="1"/>
  <c r="B34" i="1"/>
  <c r="H34" i="1"/>
  <c r="E35" i="1"/>
  <c r="C36" i="1"/>
  <c r="H36" i="1"/>
  <c r="F37" i="1"/>
  <c r="D38" i="1"/>
  <c r="I38" i="1"/>
  <c r="G39" i="1"/>
  <c r="D40" i="1"/>
  <c r="J40" i="1"/>
  <c r="B41" i="1"/>
  <c r="G41" i="1"/>
  <c r="E42" i="1"/>
  <c r="J42" i="1"/>
  <c r="C43" i="1"/>
  <c r="H43" i="1"/>
  <c r="F44" i="1"/>
  <c r="C45" i="1"/>
  <c r="I45" i="1"/>
  <c r="F46" i="1"/>
  <c r="D47" i="1"/>
  <c r="I47" i="1"/>
  <c r="E48" i="1"/>
  <c r="I48" i="1"/>
  <c r="D49" i="1"/>
  <c r="H49" i="1"/>
  <c r="C50" i="1"/>
  <c r="G50" i="1"/>
  <c r="B51" i="1"/>
  <c r="F51" i="1"/>
  <c r="J51" i="1"/>
  <c r="E52" i="1"/>
  <c r="I52" i="1"/>
  <c r="D53" i="1"/>
  <c r="H53" i="1"/>
  <c r="C54" i="1"/>
  <c r="G54" i="1"/>
  <c r="B55" i="1"/>
  <c r="F55" i="1"/>
  <c r="J55" i="1"/>
  <c r="E56" i="1"/>
  <c r="I56" i="1"/>
  <c r="D57" i="1"/>
  <c r="H57" i="1"/>
  <c r="C58" i="1"/>
  <c r="G58" i="1"/>
  <c r="B59" i="1"/>
  <c r="F59" i="1"/>
  <c r="J59" i="1"/>
  <c r="E60" i="1"/>
  <c r="I60" i="1"/>
  <c r="D61" i="1"/>
  <c r="H61" i="1"/>
  <c r="C62" i="1"/>
  <c r="G62" i="1"/>
  <c r="B63" i="1"/>
  <c r="F63" i="1"/>
  <c r="J63" i="1"/>
  <c r="E64" i="1"/>
  <c r="I64" i="1"/>
  <c r="D65" i="1"/>
  <c r="H65" i="1"/>
  <c r="C66" i="1"/>
  <c r="G66" i="1"/>
  <c r="B67" i="1"/>
  <c r="F67" i="1"/>
  <c r="J67" i="1"/>
  <c r="E68" i="1"/>
  <c r="I68" i="1"/>
  <c r="D69" i="1"/>
  <c r="H69" i="1"/>
  <c r="C70" i="1"/>
  <c r="G70" i="1"/>
  <c r="B71" i="1"/>
  <c r="F71" i="1"/>
  <c r="J71" i="1"/>
  <c r="E72" i="1"/>
  <c r="I72" i="1"/>
  <c r="D73" i="1"/>
  <c r="H73" i="1"/>
  <c r="C74" i="1"/>
  <c r="G74" i="1"/>
  <c r="B75" i="1"/>
  <c r="F75" i="1"/>
  <c r="J75" i="1"/>
  <c r="E76" i="1"/>
  <c r="I76" i="1"/>
  <c r="D77" i="1"/>
  <c r="H77" i="1"/>
  <c r="C78" i="1"/>
  <c r="G78" i="1"/>
  <c r="B79" i="1"/>
  <c r="F79" i="1"/>
  <c r="J79" i="1"/>
  <c r="E80" i="1"/>
  <c r="I80" i="1"/>
  <c r="D81" i="1"/>
  <c r="H81" i="1"/>
  <c r="C82" i="1"/>
  <c r="G82" i="1"/>
  <c r="B83" i="1"/>
  <c r="F83" i="1"/>
  <c r="J83" i="1"/>
  <c r="E84" i="1"/>
  <c r="I84" i="1"/>
  <c r="D32" i="1"/>
  <c r="F33" i="1"/>
  <c r="F34" i="1"/>
  <c r="H35" i="1"/>
  <c r="B36" i="1"/>
  <c r="J36" i="1"/>
  <c r="C37" i="1"/>
  <c r="J37" i="1"/>
  <c r="E38" i="1"/>
  <c r="E39" i="1"/>
  <c r="G40" i="1"/>
  <c r="I41" i="1"/>
  <c r="B42" i="1"/>
  <c r="I42" i="1"/>
  <c r="D43" i="1"/>
  <c r="D44" i="1"/>
  <c r="F45" i="1"/>
  <c r="H46" i="1"/>
  <c r="H47" i="1"/>
  <c r="B48" i="1"/>
  <c r="G48" i="1"/>
  <c r="E49" i="1"/>
  <c r="J49" i="1"/>
  <c r="B50" i="1"/>
  <c r="H50" i="1"/>
  <c r="E51" i="1"/>
  <c r="C52" i="1"/>
  <c r="H52" i="1"/>
  <c r="F53" i="1"/>
  <c r="D54" i="1"/>
  <c r="I54" i="1"/>
  <c r="G55" i="1"/>
  <c r="D56" i="1"/>
  <c r="J56" i="1"/>
  <c r="B57" i="1"/>
  <c r="G57" i="1"/>
  <c r="E58" i="1"/>
  <c r="J58" i="1"/>
  <c r="C59" i="1"/>
  <c r="H59" i="1"/>
  <c r="F60" i="1"/>
  <c r="C61" i="1"/>
  <c r="I61" i="1"/>
  <c r="F62" i="1"/>
  <c r="D63" i="1"/>
  <c r="I63" i="1"/>
  <c r="B64" i="1"/>
  <c r="G64" i="1"/>
  <c r="E65" i="1"/>
  <c r="J65" i="1"/>
  <c r="B66" i="1"/>
  <c r="H66" i="1"/>
  <c r="E67" i="1"/>
  <c r="C68" i="1"/>
  <c r="H68" i="1"/>
  <c r="F69" i="1"/>
  <c r="D70" i="1"/>
  <c r="I70" i="1"/>
  <c r="G71" i="1"/>
  <c r="D72" i="1"/>
  <c r="J72" i="1"/>
  <c r="B73" i="1"/>
  <c r="G73" i="1"/>
  <c r="E74" i="1"/>
  <c r="J74" i="1"/>
  <c r="C75" i="1"/>
  <c r="H75" i="1"/>
  <c r="F76" i="1"/>
  <c r="C77" i="1"/>
  <c r="I77" i="1"/>
  <c r="F78" i="1"/>
  <c r="D79" i="1"/>
  <c r="I79" i="1"/>
  <c r="B80" i="1"/>
  <c r="G80" i="1"/>
  <c r="E81" i="1"/>
  <c r="J81" i="1"/>
  <c r="B82" i="1"/>
  <c r="H82" i="1"/>
  <c r="E83" i="1"/>
  <c r="C84" i="1"/>
  <c r="H84" i="1"/>
  <c r="E85" i="1"/>
  <c r="I85" i="1"/>
  <c r="D86" i="1"/>
  <c r="H86" i="1"/>
  <c r="C87" i="1"/>
  <c r="G87" i="1"/>
  <c r="B88" i="1"/>
  <c r="F88" i="1"/>
  <c r="J88" i="1"/>
  <c r="E89" i="1"/>
  <c r="I89" i="1"/>
  <c r="D90" i="1"/>
  <c r="H90" i="1"/>
  <c r="C91" i="1"/>
  <c r="G91" i="1"/>
  <c r="B92" i="1"/>
  <c r="F92" i="1"/>
  <c r="J92" i="1"/>
  <c r="E93" i="1"/>
  <c r="I93" i="1"/>
  <c r="D94" i="1"/>
  <c r="H94" i="1"/>
  <c r="C95" i="1"/>
  <c r="G95" i="1"/>
  <c r="H32" i="1"/>
  <c r="B33" i="1"/>
  <c r="I33" i="1"/>
  <c r="D34" i="1"/>
  <c r="J34" i="1"/>
  <c r="D35" i="1"/>
  <c r="F36" i="1"/>
  <c r="G37" i="1"/>
  <c r="H38" i="1"/>
  <c r="C39" i="1"/>
  <c r="I39" i="1"/>
  <c r="C40" i="1"/>
  <c r="E41" i="1"/>
  <c r="F42" i="1"/>
  <c r="G43" i="1"/>
  <c r="B44" i="1"/>
  <c r="H44" i="1"/>
  <c r="B45" i="1"/>
  <c r="J45" i="1"/>
  <c r="D46" i="1"/>
  <c r="J46" i="1"/>
  <c r="E47" i="1"/>
  <c r="D48" i="1"/>
  <c r="J48" i="1"/>
  <c r="B49" i="1"/>
  <c r="G49" i="1"/>
  <c r="E50" i="1"/>
  <c r="J50" i="1"/>
  <c r="C51" i="1"/>
  <c r="H51" i="1"/>
  <c r="F52" i="1"/>
  <c r="C53" i="1"/>
  <c r="I53" i="1"/>
  <c r="F54" i="1"/>
  <c r="D55" i="1"/>
  <c r="I55" i="1"/>
  <c r="B56" i="1"/>
  <c r="G56" i="1"/>
  <c r="E57" i="1"/>
  <c r="J57" i="1"/>
  <c r="B58" i="1"/>
  <c r="H58" i="1"/>
  <c r="E59" i="1"/>
  <c r="C60" i="1"/>
  <c r="H60" i="1"/>
  <c r="F61" i="1"/>
  <c r="D62" i="1"/>
  <c r="I62" i="1"/>
  <c r="G63" i="1"/>
  <c r="D64" i="1"/>
  <c r="J64" i="1"/>
  <c r="B65" i="1"/>
  <c r="G65" i="1"/>
  <c r="E66" i="1"/>
  <c r="J66" i="1"/>
  <c r="C67" i="1"/>
  <c r="H67" i="1"/>
  <c r="F68" i="1"/>
  <c r="C69" i="1"/>
  <c r="I69" i="1"/>
  <c r="F70" i="1"/>
  <c r="D71" i="1"/>
  <c r="I71" i="1"/>
  <c r="B72" i="1"/>
  <c r="G72" i="1"/>
  <c r="E73" i="1"/>
  <c r="J73" i="1"/>
  <c r="B74" i="1"/>
  <c r="H74" i="1"/>
  <c r="E75" i="1"/>
  <c r="C76" i="1"/>
  <c r="H76" i="1"/>
  <c r="F77" i="1"/>
  <c r="D78" i="1"/>
  <c r="I78" i="1"/>
  <c r="G79" i="1"/>
  <c r="D80" i="1"/>
  <c r="J80" i="1"/>
  <c r="B81" i="1"/>
  <c r="G81" i="1"/>
  <c r="E82" i="1"/>
  <c r="J82" i="1"/>
  <c r="C83" i="1"/>
  <c r="H83" i="1"/>
  <c r="F84" i="1"/>
  <c r="C85" i="1"/>
  <c r="G85" i="1"/>
  <c r="B86" i="1"/>
  <c r="F86" i="1"/>
  <c r="J86" i="1"/>
  <c r="E87" i="1"/>
  <c r="I87" i="1"/>
  <c r="D88" i="1"/>
  <c r="H88" i="1"/>
  <c r="C89" i="1"/>
  <c r="G89" i="1"/>
  <c r="B90" i="1"/>
  <c r="F90" i="1"/>
  <c r="J90" i="1"/>
  <c r="E91" i="1"/>
  <c r="I91" i="1"/>
  <c r="D92" i="1"/>
  <c r="H92" i="1"/>
  <c r="C93" i="1"/>
  <c r="G93" i="1"/>
  <c r="B94" i="1"/>
  <c r="F94" i="1"/>
  <c r="J94" i="1"/>
  <c r="E95" i="1"/>
  <c r="I95" i="1"/>
  <c r="D96" i="1"/>
  <c r="H96" i="1"/>
  <c r="C97" i="1"/>
  <c r="H131" i="1"/>
  <c r="D131" i="1"/>
  <c r="I130" i="1"/>
  <c r="E130" i="1"/>
  <c r="J129" i="1"/>
  <c r="F129" i="1"/>
  <c r="B129" i="1"/>
  <c r="G128" i="1"/>
  <c r="C128" i="1"/>
  <c r="H127" i="1"/>
  <c r="D127" i="1"/>
  <c r="I126" i="1"/>
  <c r="E126" i="1"/>
  <c r="J125" i="1"/>
  <c r="F125" i="1"/>
  <c r="B125" i="1"/>
  <c r="G124" i="1"/>
  <c r="C124" i="1"/>
  <c r="H123" i="1"/>
  <c r="D123" i="1"/>
  <c r="I122" i="1"/>
  <c r="E122" i="1"/>
  <c r="J121" i="1"/>
  <c r="F121" i="1"/>
  <c r="B121" i="1"/>
  <c r="G120" i="1"/>
  <c r="C120" i="1"/>
  <c r="H119" i="1"/>
  <c r="D119" i="1"/>
  <c r="I118" i="1"/>
  <c r="E118" i="1"/>
  <c r="J117" i="1"/>
  <c r="F117" i="1"/>
  <c r="B117" i="1"/>
  <c r="G116" i="1"/>
  <c r="C116" i="1"/>
  <c r="H115" i="1"/>
  <c r="D115" i="1"/>
  <c r="I114" i="1"/>
  <c r="E114" i="1"/>
  <c r="J113" i="1"/>
  <c r="F113" i="1"/>
  <c r="B113" i="1"/>
  <c r="G112" i="1"/>
  <c r="C112" i="1"/>
  <c r="H111" i="1"/>
  <c r="D111" i="1"/>
  <c r="I110" i="1"/>
  <c r="E110" i="1"/>
  <c r="J109" i="1"/>
  <c r="F109" i="1"/>
  <c r="B109" i="1"/>
  <c r="G108" i="1"/>
  <c r="C108" i="1"/>
  <c r="H107" i="1"/>
  <c r="D107" i="1"/>
  <c r="I106" i="1"/>
  <c r="E106" i="1"/>
  <c r="J105" i="1"/>
  <c r="F105" i="1"/>
  <c r="B105" i="1"/>
  <c r="G104" i="1"/>
  <c r="C104" i="1"/>
  <c r="H103" i="1"/>
  <c r="D103" i="1"/>
  <c r="I102" i="1"/>
  <c r="E102" i="1"/>
  <c r="J101" i="1"/>
  <c r="F101" i="1"/>
  <c r="B101" i="1"/>
  <c r="G100" i="1"/>
  <c r="C100" i="1"/>
  <c r="H99" i="1"/>
  <c r="D99" i="1"/>
  <c r="I98" i="1"/>
  <c r="E98" i="1"/>
  <c r="J97" i="1"/>
  <c r="F97" i="1"/>
  <c r="I96" i="1"/>
  <c r="C96" i="1"/>
  <c r="D95" i="1"/>
  <c r="I94" i="1"/>
  <c r="F93" i="1"/>
  <c r="C92" i="1"/>
  <c r="H91" i="1"/>
  <c r="E90" i="1"/>
  <c r="J89" i="1"/>
  <c r="B89" i="1"/>
  <c r="G88" i="1"/>
  <c r="D87" i="1"/>
  <c r="I86" i="1"/>
  <c r="F85" i="1"/>
  <c r="J84" i="1"/>
  <c r="D82" i="1"/>
  <c r="F81" i="1"/>
  <c r="H80" i="1"/>
  <c r="B78" i="1"/>
  <c r="E77" i="1"/>
  <c r="G76" i="1"/>
  <c r="I75" i="1"/>
  <c r="C73" i="1"/>
  <c r="F72" i="1"/>
  <c r="H71" i="1"/>
  <c r="J70" i="1"/>
  <c r="B69" i="1"/>
  <c r="D68" i="1"/>
  <c r="G67" i="1"/>
  <c r="I66" i="1"/>
  <c r="C64" i="1"/>
  <c r="E63" i="1"/>
  <c r="H62" i="1"/>
  <c r="J61" i="1"/>
  <c r="B60" i="1"/>
  <c r="D59" i="1"/>
  <c r="F58" i="1"/>
  <c r="I57" i="1"/>
  <c r="C55" i="1"/>
  <c r="E54" i="1"/>
  <c r="G53" i="1"/>
  <c r="J52" i="1"/>
  <c r="D50" i="1"/>
  <c r="F49" i="1"/>
  <c r="H48" i="1"/>
  <c r="I46" i="1"/>
  <c r="G45" i="1"/>
  <c r="G44" i="1"/>
  <c r="E43" i="1"/>
  <c r="D42" i="1"/>
  <c r="C41" i="1"/>
  <c r="B40" i="1"/>
  <c r="I35" i="1"/>
  <c r="I34" i="1"/>
  <c r="G33" i="1"/>
  <c r="F32" i="1"/>
  <c r="B36" i="2"/>
  <c r="B32" i="2"/>
  <c r="B28" i="2"/>
  <c r="D23" i="2"/>
  <c r="D24" i="2"/>
  <c r="K26" i="3"/>
  <c r="J30" i="4"/>
  <c r="B34" i="2"/>
  <c r="B30" i="2"/>
  <c r="B35" i="2"/>
  <c r="B31" i="2"/>
  <c r="J28" i="4"/>
  <c r="Q25" i="4"/>
  <c r="R26" i="4" s="1"/>
  <c r="Q26" i="4" s="1"/>
  <c r="R27" i="4" s="1"/>
  <c r="Q27" i="4" s="1"/>
  <c r="R28" i="4" s="1"/>
  <c r="Q20" i="4"/>
  <c r="R21" i="4" s="1"/>
  <c r="Q21" i="4" s="1"/>
  <c r="R22" i="4" s="1"/>
  <c r="J18" i="4"/>
  <c r="D44" i="2" l="1"/>
  <c r="D32" i="2"/>
  <c r="D31" i="2"/>
  <c r="D36" i="2"/>
  <c r="D35" i="2"/>
  <c r="D34" i="2"/>
  <c r="D28" i="2"/>
  <c r="D30" i="2"/>
  <c r="K114" i="1"/>
  <c r="D40" i="2"/>
  <c r="D33" i="2"/>
  <c r="L99" i="1"/>
  <c r="L106" i="1"/>
  <c r="K108" i="1"/>
  <c r="L115" i="1"/>
  <c r="K122" i="1"/>
  <c r="L124" i="1"/>
  <c r="K131" i="1"/>
  <c r="D47" i="2"/>
  <c r="K102" i="1"/>
  <c r="K118" i="1"/>
  <c r="L96" i="1"/>
  <c r="L76" i="1"/>
  <c r="K54" i="1"/>
  <c r="K68" i="1"/>
  <c r="L87" i="1"/>
  <c r="L104" i="1"/>
  <c r="L111" i="1"/>
  <c r="L120" i="1"/>
  <c r="L127" i="1"/>
  <c r="K52" i="1"/>
  <c r="K95" i="1"/>
  <c r="K93" i="1"/>
  <c r="L84" i="1"/>
  <c r="K70" i="1"/>
  <c r="K53" i="1"/>
  <c r="K46" i="1"/>
  <c r="K98" i="1"/>
  <c r="K100" i="1"/>
  <c r="K107" i="1"/>
  <c r="L114" i="1"/>
  <c r="K116" i="1"/>
  <c r="K123" i="1"/>
  <c r="K130" i="1"/>
  <c r="L100" i="1"/>
  <c r="K103" i="1"/>
  <c r="L110" i="1"/>
  <c r="L112" i="1"/>
  <c r="K119" i="1"/>
  <c r="K128" i="1"/>
  <c r="K61" i="1"/>
  <c r="K62" i="1"/>
  <c r="L53" i="1"/>
  <c r="D46" i="2"/>
  <c r="D38" i="2"/>
  <c r="D37" i="2"/>
  <c r="K87" i="1"/>
  <c r="L52" i="1"/>
  <c r="D43" i="2"/>
  <c r="L116" i="1"/>
  <c r="K77" i="1"/>
  <c r="K111" i="1"/>
  <c r="K120" i="1"/>
  <c r="L68" i="1"/>
  <c r="L61" i="1"/>
  <c r="L70" i="1"/>
  <c r="L54" i="1"/>
  <c r="L119" i="1"/>
  <c r="Q22" i="4"/>
  <c r="R23" i="4" s="1"/>
  <c r="Q23" i="4" s="1"/>
  <c r="K40" i="1"/>
  <c r="L40" i="1"/>
  <c r="L117" i="1"/>
  <c r="K117" i="1"/>
  <c r="L81" i="1"/>
  <c r="K81" i="1"/>
  <c r="L88" i="1"/>
  <c r="K88" i="1"/>
  <c r="K42" i="1"/>
  <c r="L42" i="1"/>
  <c r="L36" i="1"/>
  <c r="K36" i="1"/>
  <c r="K75" i="1"/>
  <c r="L75" i="1"/>
  <c r="L41" i="1"/>
  <c r="K41" i="1"/>
  <c r="L37" i="1"/>
  <c r="K37" i="1"/>
  <c r="K96" i="1"/>
  <c r="K124" i="1"/>
  <c r="L108" i="1"/>
  <c r="K60" i="1"/>
  <c r="L60" i="1"/>
  <c r="K78" i="1"/>
  <c r="L78" i="1"/>
  <c r="K105" i="1"/>
  <c r="L105" i="1"/>
  <c r="L126" i="1"/>
  <c r="K126" i="1"/>
  <c r="L94" i="1"/>
  <c r="K94" i="1"/>
  <c r="L85" i="1"/>
  <c r="L33" i="1"/>
  <c r="K33" i="1"/>
  <c r="K50" i="1"/>
  <c r="L50" i="1"/>
  <c r="L48" i="1"/>
  <c r="K48" i="1"/>
  <c r="L55" i="1"/>
  <c r="K55" i="1"/>
  <c r="K35" i="1"/>
  <c r="L35" i="1"/>
  <c r="K38" i="1"/>
  <c r="L38" i="1"/>
  <c r="K84" i="1"/>
  <c r="K85" i="1"/>
  <c r="K104" i="1"/>
  <c r="L128" i="1"/>
  <c r="K115" i="1"/>
  <c r="Q28" i="4"/>
  <c r="R29" i="4" s="1"/>
  <c r="E24" i="2"/>
  <c r="E23" i="2"/>
  <c r="K89" i="1"/>
  <c r="L89" i="1"/>
  <c r="L109" i="1"/>
  <c r="K109" i="1"/>
  <c r="K125" i="1"/>
  <c r="L125" i="1"/>
  <c r="L97" i="1"/>
  <c r="L90" i="1"/>
  <c r="K90" i="1"/>
  <c r="K58" i="1"/>
  <c r="L58" i="1"/>
  <c r="L56" i="1"/>
  <c r="K56" i="1"/>
  <c r="L49" i="1"/>
  <c r="K49" i="1"/>
  <c r="K66" i="1"/>
  <c r="L66" i="1"/>
  <c r="L64" i="1"/>
  <c r="K64" i="1"/>
  <c r="L57" i="1"/>
  <c r="K57" i="1"/>
  <c r="K83" i="1"/>
  <c r="L83" i="1"/>
  <c r="K67" i="1"/>
  <c r="L67" i="1"/>
  <c r="K51" i="1"/>
  <c r="L51" i="1"/>
  <c r="L47" i="1"/>
  <c r="K47" i="1"/>
  <c r="D41" i="2"/>
  <c r="L46" i="1"/>
  <c r="L62" i="1"/>
  <c r="L95" i="1"/>
  <c r="L98" i="1"/>
  <c r="K110" i="1"/>
  <c r="K112" i="1"/>
  <c r="L131" i="1"/>
  <c r="K106" i="1"/>
  <c r="L123" i="1"/>
  <c r="L130" i="1"/>
  <c r="L122" i="1"/>
  <c r="K101" i="1"/>
  <c r="L101" i="1"/>
  <c r="K59" i="1"/>
  <c r="L59" i="1"/>
  <c r="L39" i="1"/>
  <c r="K39" i="1"/>
  <c r="K76" i="1"/>
  <c r="L77" i="1"/>
  <c r="K99" i="1"/>
  <c r="L69" i="1"/>
  <c r="K69" i="1"/>
  <c r="K121" i="1"/>
  <c r="L121" i="1"/>
  <c r="L45" i="1"/>
  <c r="K45" i="1"/>
  <c r="L91" i="1"/>
  <c r="L71" i="1"/>
  <c r="K71" i="1"/>
  <c r="L11" i="2"/>
  <c r="L15" i="2"/>
  <c r="L19" i="2"/>
  <c r="L26" i="2"/>
  <c r="L9" i="2"/>
  <c r="L13" i="2"/>
  <c r="L17" i="2"/>
  <c r="L21" i="2"/>
  <c r="L23" i="2"/>
  <c r="L25" i="2"/>
  <c r="L12" i="2"/>
  <c r="L20" i="2"/>
  <c r="L24" i="2"/>
  <c r="L27" i="2"/>
  <c r="L28" i="2"/>
  <c r="L29" i="2"/>
  <c r="L30" i="2"/>
  <c r="L31" i="2"/>
  <c r="L32" i="2"/>
  <c r="L33" i="2"/>
  <c r="L34" i="2"/>
  <c r="L35" i="2"/>
  <c r="L36" i="2"/>
  <c r="L8" i="2"/>
  <c r="L14" i="2"/>
  <c r="L22" i="2"/>
  <c r="L16" i="2"/>
  <c r="L10" i="2"/>
  <c r="L18" i="2"/>
  <c r="L102" i="1"/>
  <c r="K113" i="1"/>
  <c r="L113" i="1"/>
  <c r="L118" i="1"/>
  <c r="K127" i="1"/>
  <c r="K129" i="1"/>
  <c r="L129" i="1"/>
  <c r="L93" i="1"/>
  <c r="L86" i="1"/>
  <c r="K86" i="1"/>
  <c r="K74" i="1"/>
  <c r="L74" i="1"/>
  <c r="L72" i="1"/>
  <c r="K72" i="1"/>
  <c r="L65" i="1"/>
  <c r="K65" i="1"/>
  <c r="K44" i="1"/>
  <c r="L44" i="1"/>
  <c r="L92" i="1"/>
  <c r="K92" i="1"/>
  <c r="K82" i="1"/>
  <c r="L82" i="1"/>
  <c r="L80" i="1"/>
  <c r="K80" i="1"/>
  <c r="L73" i="1"/>
  <c r="K73" i="1"/>
  <c r="L79" i="1"/>
  <c r="K79" i="1"/>
  <c r="L63" i="1"/>
  <c r="K63" i="1"/>
  <c r="K34" i="1"/>
  <c r="L34" i="1"/>
  <c r="L32" i="1"/>
  <c r="K32" i="1"/>
  <c r="K43" i="1"/>
  <c r="L43" i="1"/>
  <c r="K91" i="1"/>
  <c r="D42" i="2"/>
  <c r="D29" i="2"/>
  <c r="D45" i="2"/>
  <c r="L103" i="1"/>
  <c r="K97" i="1"/>
  <c r="D39" i="2"/>
  <c r="L107" i="1"/>
  <c r="K32" i="2" l="1"/>
  <c r="M27" i="2"/>
  <c r="N43" i="1"/>
  <c r="M79" i="1"/>
  <c r="M80" i="1"/>
  <c r="M10" i="2"/>
  <c r="M11" i="2"/>
  <c r="M35" i="2"/>
  <c r="M23" i="2"/>
  <c r="M107" i="1"/>
  <c r="M19" i="2"/>
  <c r="M31" i="2"/>
  <c r="K22" i="2"/>
  <c r="M12" i="2"/>
  <c r="K28" i="2"/>
  <c r="K16" i="2"/>
  <c r="N34" i="1"/>
  <c r="K21" i="2"/>
  <c r="M13" i="2"/>
  <c r="K36" i="2"/>
  <c r="M22" i="2"/>
  <c r="M92" i="1"/>
  <c r="N74" i="1"/>
  <c r="N118" i="1"/>
  <c r="N121" i="1"/>
  <c r="M99" i="1"/>
  <c r="M101" i="1"/>
  <c r="M106" i="1"/>
  <c r="M51" i="1"/>
  <c r="M83" i="1"/>
  <c r="N64" i="1"/>
  <c r="N49" i="1"/>
  <c r="M58" i="1"/>
  <c r="N125" i="1"/>
  <c r="M97" i="1"/>
  <c r="M32" i="1"/>
  <c r="M63" i="1"/>
  <c r="M73" i="1"/>
  <c r="N82" i="1"/>
  <c r="N44" i="1"/>
  <c r="M72" i="1"/>
  <c r="M86" i="1"/>
  <c r="M129" i="1"/>
  <c r="M113" i="1"/>
  <c r="K17" i="2"/>
  <c r="K25" i="2"/>
  <c r="K23" i="2"/>
  <c r="M15" i="2"/>
  <c r="M25" i="2"/>
  <c r="K11" i="2"/>
  <c r="M33" i="2"/>
  <c r="M29" i="2"/>
  <c r="M24" i="2"/>
  <c r="M20" i="2"/>
  <c r="K14" i="2"/>
  <c r="K34" i="2"/>
  <c r="K30" i="2"/>
  <c r="M14" i="2"/>
  <c r="K8" i="2"/>
  <c r="M45" i="1"/>
  <c r="M119" i="1"/>
  <c r="N69" i="1"/>
  <c r="N77" i="1"/>
  <c r="N59" i="1"/>
  <c r="M122" i="1"/>
  <c r="N130" i="1"/>
  <c r="M112" i="1"/>
  <c r="N62" i="1"/>
  <c r="N47" i="1"/>
  <c r="M67" i="1"/>
  <c r="N57" i="1"/>
  <c r="M66" i="1"/>
  <c r="N56" i="1"/>
  <c r="N90" i="1"/>
  <c r="M109" i="1"/>
  <c r="M89" i="1"/>
  <c r="M114" i="1"/>
  <c r="M84" i="1"/>
  <c r="M55" i="1"/>
  <c r="N50" i="1"/>
  <c r="N85" i="1"/>
  <c r="N126" i="1"/>
  <c r="M78" i="1"/>
  <c r="N100" i="1"/>
  <c r="M37" i="1"/>
  <c r="N75" i="1"/>
  <c r="N42" i="1"/>
  <c r="M81" i="1"/>
  <c r="N106" i="1"/>
  <c r="N52" i="1"/>
  <c r="N114" i="1"/>
  <c r="M61" i="1"/>
  <c r="M53" i="1"/>
  <c r="M95" i="1"/>
  <c r="N127" i="1"/>
  <c r="N115" i="1"/>
  <c r="M102" i="1"/>
  <c r="M54" i="1"/>
  <c r="N61" i="1"/>
  <c r="N107" i="1"/>
  <c r="N103" i="1"/>
  <c r="M91" i="1"/>
  <c r="N32" i="1"/>
  <c r="N63" i="1"/>
  <c r="N73" i="1"/>
  <c r="M82" i="1"/>
  <c r="M44" i="1"/>
  <c r="N72" i="1"/>
  <c r="N86" i="1"/>
  <c r="M127" i="1"/>
  <c r="N102" i="1"/>
  <c r="M17" i="2"/>
  <c r="K19" i="2"/>
  <c r="M36" i="2"/>
  <c r="M32" i="2"/>
  <c r="M28" i="2"/>
  <c r="K18" i="2"/>
  <c r="M8" i="2"/>
  <c r="K33" i="2"/>
  <c r="K29" i="2"/>
  <c r="K24" i="2"/>
  <c r="M18" i="2"/>
  <c r="K12" i="2"/>
  <c r="M71" i="1"/>
  <c r="N45" i="1"/>
  <c r="N110" i="1"/>
  <c r="Q29" i="4"/>
  <c r="R30" i="4" s="1"/>
  <c r="Q30" i="4" s="1"/>
  <c r="M76" i="1"/>
  <c r="M59" i="1"/>
  <c r="N101" i="1"/>
  <c r="N123" i="1"/>
  <c r="M110" i="1"/>
  <c r="N46" i="1"/>
  <c r="N51" i="1"/>
  <c r="N83" i="1"/>
  <c r="M64" i="1"/>
  <c r="M49" i="1"/>
  <c r="N58" i="1"/>
  <c r="N97" i="1"/>
  <c r="N109" i="1"/>
  <c r="M115" i="1"/>
  <c r="N128" i="1"/>
  <c r="N38" i="1"/>
  <c r="N55" i="1"/>
  <c r="M50" i="1"/>
  <c r="M94" i="1"/>
  <c r="N105" i="1"/>
  <c r="N60" i="1"/>
  <c r="M124" i="1"/>
  <c r="N37" i="1"/>
  <c r="M75" i="1"/>
  <c r="M42" i="1"/>
  <c r="N81" i="1"/>
  <c r="N40" i="1"/>
  <c r="M87" i="1"/>
  <c r="M98" i="1"/>
  <c r="M128" i="1"/>
  <c r="M70" i="1"/>
  <c r="M52" i="1"/>
  <c r="N124" i="1"/>
  <c r="N111" i="1"/>
  <c r="N99" i="1"/>
  <c r="N68" i="1"/>
  <c r="M65" i="1"/>
  <c r="N93" i="1"/>
  <c r="N71" i="1"/>
  <c r="M103" i="1"/>
  <c r="M39" i="1"/>
  <c r="N84" i="1"/>
  <c r="N98" i="1"/>
  <c r="M116" i="1"/>
  <c r="M104" i="1"/>
  <c r="M38" i="1"/>
  <c r="N35" i="1"/>
  <c r="M48" i="1"/>
  <c r="M33" i="1"/>
  <c r="N94" i="1"/>
  <c r="M105" i="1"/>
  <c r="M60" i="1"/>
  <c r="N119" i="1"/>
  <c r="M41" i="1"/>
  <c r="M36" i="1"/>
  <c r="M88" i="1"/>
  <c r="M117" i="1"/>
  <c r="M40" i="1"/>
  <c r="M130" i="1"/>
  <c r="N53" i="1"/>
  <c r="N112" i="1"/>
  <c r="M77" i="1"/>
  <c r="N96" i="1"/>
  <c r="N120" i="1"/>
  <c r="M108" i="1"/>
  <c r="N87" i="1"/>
  <c r="N54" i="1"/>
  <c r="M120" i="1"/>
  <c r="M43" i="1"/>
  <c r="M34" i="1"/>
  <c r="N79" i="1"/>
  <c r="N80" i="1"/>
  <c r="N92" i="1"/>
  <c r="N65" i="1"/>
  <c r="M74" i="1"/>
  <c r="N129" i="1"/>
  <c r="N113" i="1"/>
  <c r="K15" i="2"/>
  <c r="M26" i="2"/>
  <c r="K13" i="2"/>
  <c r="K9" i="2"/>
  <c r="M9" i="2"/>
  <c r="K26" i="2"/>
  <c r="M21" i="2"/>
  <c r="M34" i="2"/>
  <c r="M30" i="2"/>
  <c r="M16" i="2"/>
  <c r="K10" i="2"/>
  <c r="K35" i="2"/>
  <c r="K31" i="2"/>
  <c r="K27" i="2"/>
  <c r="K20" i="2"/>
  <c r="N91" i="1"/>
  <c r="M121" i="1"/>
  <c r="M69" i="1"/>
  <c r="N116" i="1"/>
  <c r="N39" i="1"/>
  <c r="N76" i="1"/>
  <c r="N122" i="1"/>
  <c r="N131" i="1"/>
  <c r="N95" i="1"/>
  <c r="M47" i="1"/>
  <c r="N67" i="1"/>
  <c r="M57" i="1"/>
  <c r="N66" i="1"/>
  <c r="M56" i="1"/>
  <c r="M90" i="1"/>
  <c r="M125" i="1"/>
  <c r="N89" i="1"/>
  <c r="M100" i="1"/>
  <c r="M85" i="1"/>
  <c r="M35" i="1"/>
  <c r="N48" i="1"/>
  <c r="N33" i="1"/>
  <c r="M126" i="1"/>
  <c r="N78" i="1"/>
  <c r="N108" i="1"/>
  <c r="M96" i="1"/>
  <c r="N41" i="1"/>
  <c r="N36" i="1"/>
  <c r="N88" i="1"/>
  <c r="N117" i="1"/>
  <c r="M123" i="1"/>
  <c r="M62" i="1"/>
  <c r="M46" i="1"/>
  <c r="M93" i="1"/>
  <c r="M131" i="1"/>
  <c r="M118" i="1"/>
  <c r="N104" i="1"/>
  <c r="M68" i="1"/>
  <c r="N70" i="1"/>
  <c r="M111" i="1"/>
</calcChain>
</file>

<file path=xl/sharedStrings.xml><?xml version="1.0" encoding="utf-8"?>
<sst xmlns="http://schemas.openxmlformats.org/spreadsheetml/2006/main" count="134" uniqueCount="88">
  <si>
    <t>Stdev CDF</t>
  </si>
  <si>
    <t>Mean CDF</t>
  </si>
  <si>
    <t>Stdev</t>
  </si>
  <si>
    <t>Mean</t>
  </si>
  <si>
    <t>Random data</t>
  </si>
  <si>
    <t>LCL</t>
  </si>
  <si>
    <t>Best Est</t>
  </si>
  <si>
    <t>UCL</t>
  </si>
  <si>
    <t>Value</t>
  </si>
  <si>
    <t>Percentile</t>
  </si>
  <si>
    <t>Name</t>
  </si>
  <si>
    <t>Standard Deviation</t>
  </si>
  <si>
    <t>Data</t>
  </si>
  <si>
    <t>count</t>
  </si>
  <si>
    <t>CL</t>
  </si>
  <si>
    <t>For the data sample below, determine the 95% confidence limits on the 2-sigma value of the distribution.  This will require finding mu, sigma, and uncertainties in each.</t>
  </si>
  <si>
    <t>Normal distribution parameters and uncertainties</t>
  </si>
  <si>
    <t>Probit</t>
  </si>
  <si>
    <t>Rank</t>
  </si>
  <si>
    <t>stdev</t>
  </si>
  <si>
    <t>mean</t>
  </si>
  <si>
    <t>delta</t>
  </si>
  <si>
    <t>fit</t>
  </si>
  <si>
    <t>theory</t>
  </si>
  <si>
    <t>CDF</t>
  </si>
  <si>
    <t>UCL x</t>
  </si>
  <si>
    <t>fit x</t>
  </si>
  <si>
    <t>LCL x</t>
  </si>
  <si>
    <t>calc x</t>
  </si>
  <si>
    <t>probit</t>
  </si>
  <si>
    <t>Press F9 to see a new random data set generated, and model parameters extracted, and the resulting model plotted (blue) with uncertainties (red).  Compare to the population model (black).</t>
  </si>
  <si>
    <t>Demo of uncertainty calculations for normal distribution</t>
  </si>
  <si>
    <t>p-value</t>
  </si>
  <si>
    <t>LR p-value</t>
  </si>
  <si>
    <t>dof</t>
  </si>
  <si>
    <t>best L</t>
  </si>
  <si>
    <t>chi-sq</t>
  </si>
  <si>
    <t>Ltotal</t>
  </si>
  <si>
    <t>survivors</t>
  </si>
  <si>
    <t>chi-sq stat</t>
  </si>
  <si>
    <t>pred fails</t>
  </si>
  <si>
    <t>Model</t>
  </si>
  <si>
    <t>data F</t>
  </si>
  <si>
    <t>L</t>
  </si>
  <si>
    <t>model F</t>
  </si>
  <si>
    <t>fails</t>
  </si>
  <si>
    <t>time</t>
  </si>
  <si>
    <t>Goodness of fit test</t>
  </si>
  <si>
    <t>Weibits</t>
  </si>
  <si>
    <t>SS</t>
  </si>
  <si>
    <t>lifetime</t>
  </si>
  <si>
    <t>FOM pfail</t>
  </si>
  <si>
    <t>shape</t>
  </si>
  <si>
    <t>FOM time</t>
  </si>
  <si>
    <t>Worst case</t>
  </si>
  <si>
    <t>Best</t>
  </si>
  <si>
    <t>Fit a Weilbull model to the given readout data.  Include best estimates and UCL/LCL for both the shape and lifetime parameters, and include a goodness-of-fit test.</t>
  </si>
  <si>
    <t>MLE for a Weibull distribution</t>
  </si>
  <si>
    <t>leg2</t>
  </si>
  <si>
    <t>leg1</t>
  </si>
  <si>
    <t>Ea</t>
  </si>
  <si>
    <t>sigma</t>
  </si>
  <si>
    <t>mu</t>
  </si>
  <si>
    <t>run</t>
  </si>
  <si>
    <t>Monte Carlo sim:</t>
  </si>
  <si>
    <t>synth fails</t>
  </si>
  <si>
    <t>cum fails</t>
  </si>
  <si>
    <t>synth F</t>
  </si>
  <si>
    <t>synth time</t>
  </si>
  <si>
    <t>given fails</t>
  </si>
  <si>
    <t>time_eff</t>
  </si>
  <si>
    <t>time_clock</t>
  </si>
  <si>
    <t>T</t>
  </si>
  <si>
    <t>sum</t>
  </si>
  <si>
    <t>Probits</t>
  </si>
  <si>
    <t>leg 2</t>
  </si>
  <si>
    <t>leg 1</t>
  </si>
  <si>
    <t>L (separate)</t>
  </si>
  <si>
    <t>L (together)</t>
  </si>
  <si>
    <t>LR test of using an acceleration:</t>
  </si>
  <si>
    <t>Tref</t>
  </si>
  <si>
    <t>Random Fails Synthesizer</t>
  </si>
  <si>
    <t>FOM t_eff</t>
  </si>
  <si>
    <t>FOM  T</t>
  </si>
  <si>
    <t>c) Do ~10 Monte Carlo iterations with synthesized data, recording mu, sigma, Ea, and the FOM pfail, and make scatter plots to look for correlations.</t>
  </si>
  <si>
    <t>b) Do a likelihood ratio (LR) test comparing 2 lognormal models with no Ea to 1 lognormal model with Ea.  Is an acceleration model justified?</t>
  </si>
  <si>
    <t>a) Use MLE to find mu, sigma, and Ea for a lognormal / Arrhenius fit to this data.  Find 90% confidence limits on the parameters.  Do a chi-square goodness-of-fit test.</t>
  </si>
  <si>
    <t>Lognormal MLE fit with temperature 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</si>
</sst>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0" borderId="1" applyNumberFormat="0" applyFont="0" applyAlignment="0" applyProtection="0"/>
    <xf numFmtId="9" fontId="1" fillId="4" borderId="1" applyNumberFormat="0" applyFont="0" applyAlignment="0" applyProtection="0"/>
  </cellStyleXfs>
  <cellXfs count="31">
    <xf numFmtId="0" fontId="0" fillId="0" borderId="0" xfId="0"/>
    <xf numFmtId="0" fontId="0" fillId="2" borderId="1" xfId="1" applyFont="1"/>
    <xf numFmtId="0" fontId="0" fillId="3" borderId="1" xfId="2" applyFont="1"/>
    <xf numFmtId="9" fontId="0" fillId="0" borderId="1" xfId="3" applyNumberFormat="1" applyFont="1"/>
    <xf numFmtId="0" fontId="2" fillId="2" borderId="1" xfId="1" applyFont="1"/>
    <xf numFmtId="0" fontId="0" fillId="0" borderId="0" xfId="0" applyAlignment="1"/>
    <xf numFmtId="0" fontId="0" fillId="0" borderId="1" xfId="3" applyFont="1"/>
    <xf numFmtId="0" fontId="2" fillId="2" borderId="1" xfId="1" applyFont="1" applyAlignment="1">
      <alignment horizontal="right"/>
    </xf>
    <xf numFmtId="9" fontId="2" fillId="4" borderId="1" xfId="4" applyNumberFormat="1" applyFont="1"/>
    <xf numFmtId="0" fontId="3" fillId="0" borderId="0" xfId="0" applyFont="1"/>
    <xf numFmtId="0" fontId="2" fillId="4" borderId="1" xfId="4" applyNumberFormat="1" applyFo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3" borderId="2" xfId="2" applyFont="1" applyBorder="1"/>
    <xf numFmtId="0" fontId="2" fillId="2" borderId="1" xfId="1" applyFont="1" applyAlignment="1"/>
    <xf numFmtId="0" fontId="0" fillId="2" borderId="1" xfId="1" applyFont="1" applyAlignment="1"/>
    <xf numFmtId="0" fontId="2" fillId="2" borderId="1" xfId="1" applyFont="1" applyAlignment="1">
      <alignment horizontal="center"/>
    </xf>
    <xf numFmtId="0" fontId="0" fillId="2" borderId="1" xfId="1" applyFont="1" applyAlignment="1">
      <alignment horizontal="center"/>
    </xf>
    <xf numFmtId="0" fontId="2" fillId="5" borderId="1" xfId="4" applyNumberFormat="1" applyFont="1" applyFill="1"/>
    <xf numFmtId="0" fontId="0" fillId="0" borderId="0" xfId="0" applyFill="1"/>
    <xf numFmtId="0" fontId="0" fillId="4" borderId="1" xfId="4" applyNumberFormat="1" applyFont="1"/>
    <xf numFmtId="0" fontId="0" fillId="5" borderId="1" xfId="4" applyNumberFormat="1" applyFont="1" applyFill="1"/>
    <xf numFmtId="0" fontId="2" fillId="0" borderId="0" xfId="0" applyFont="1"/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0" fillId="2" borderId="1" xfId="1" applyFont="1" applyAlignment="1">
      <alignment horizontal="left"/>
    </xf>
  </cellXfs>
  <cellStyles count="5">
    <cellStyle name="J - Highlight" xfId="3"/>
    <cellStyle name="J - Input" xfId="4"/>
    <cellStyle name="J - Label" xfId="1"/>
    <cellStyle name="J - Output" xfId="2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9.1a'!$K$32:$K$131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9.1a'!$M$32:$M$131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9.1a'!$E$6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9.1a'!$G$6:$G$8</c:f>
              <c:numCache>
                <c:formatCode>General</c:formatCode>
                <c:ptCount val="3"/>
              </c:numCache>
            </c:numRef>
          </c:xVal>
          <c:yVal>
            <c:numRef>
              <c:f>'Ex 9.1a'!$F$6:$F$8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15136"/>
        <c:axId val="358317056"/>
      </c:scatterChart>
      <c:valAx>
        <c:axId val="358315136"/>
        <c:scaling>
          <c:orientation val="minMax"/>
          <c:max val="2.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8317056"/>
        <c:crosses val="autoZero"/>
        <c:crossBetween val="midCat"/>
        <c:majorUnit val="0.5"/>
        <c:minorUnit val="0.1"/>
      </c:valAx>
      <c:valAx>
        <c:axId val="3583170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315136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72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9.3'!$U$21:$AD$21</c:f>
              <c:numCache>
                <c:formatCode>General</c:formatCode>
                <c:ptCount val="10"/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74688"/>
        <c:axId val="359476608"/>
      </c:scatterChart>
      <c:valAx>
        <c:axId val="359474688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476608"/>
        <c:crosses val="autoZero"/>
        <c:crossBetween val="midCat"/>
        <c:majorUnit val="10"/>
      </c:valAx>
      <c:valAx>
        <c:axId val="359476608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474688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2457455539039"/>
          <c:y val="6.5492868157201192E-2"/>
          <c:w val="0.77167655756043574"/>
          <c:h val="0.748101102560050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'Ex 9.1a'!$L$32:$L$131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9.1a'!$N$32:$N$131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9.1a'!$E$12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9.1a'!$G$12:$G$14</c:f>
              <c:numCache>
                <c:formatCode>General</c:formatCode>
                <c:ptCount val="3"/>
              </c:numCache>
            </c:numRef>
          </c:xVal>
          <c:yVal>
            <c:numRef>
              <c:f>'Ex 9.1a'!$F$12:$F$14</c:f>
              <c:numCache>
                <c:formatCode>0%</c:formatCode>
                <c:ptCount val="3"/>
                <c:pt idx="0">
                  <c:v>0.95</c:v>
                </c:pt>
                <c:pt idx="1">
                  <c:v>0.5</c:v>
                </c:pt>
                <c:pt idx="2">
                  <c:v>5.0000000000000044E-2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37920"/>
        <c:axId val="358487552"/>
      </c:scatterChart>
      <c:valAx>
        <c:axId val="358337920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Stdev</a:t>
                </a:r>
              </a:p>
            </c:rich>
          </c:tx>
          <c:layout>
            <c:manualLayout>
              <c:xMode val="edge"/>
              <c:yMode val="edge"/>
              <c:x val="0.47737839020122486"/>
              <c:y val="0.900787037037037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358487552"/>
        <c:crosses val="autoZero"/>
        <c:crossBetween val="midCat"/>
        <c:majorUnit val="0.2"/>
        <c:minorUnit val="0.1"/>
      </c:valAx>
      <c:valAx>
        <c:axId val="3584875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 or Percentile</a:t>
                </a:r>
              </a:p>
            </c:rich>
          </c:tx>
          <c:layout>
            <c:manualLayout>
              <c:xMode val="edge"/>
              <c:yMode val="edge"/>
              <c:x val="1.0148828078640313E-2"/>
              <c:y val="0.25643492353887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337920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76110129002421"/>
          <c:y val="5.8611840788650539E-2"/>
          <c:w val="0.76052777530035698"/>
          <c:h val="0.764560678093233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9.1a'!$K$32:$K$131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xVal>
          <c:yVal>
            <c:numRef>
              <c:f>'Ex 9.1a'!$L$32:$L$131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11744"/>
        <c:axId val="358513664"/>
      </c:scatterChart>
      <c:valAx>
        <c:axId val="3585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513664"/>
        <c:crosses val="autoZero"/>
        <c:crossBetween val="midCat"/>
      </c:valAx>
      <c:valAx>
        <c:axId val="35851366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5002341901009351E-2"/>
              <c:y val="0.241417468874241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51174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'Ex 9.1b'!$L$7</c:f>
              <c:strCache>
                <c:ptCount val="1"/>
                <c:pt idx="0">
                  <c:v>fit x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9.1b'!$L$8:$L$36</c:f>
              <c:numCache>
                <c:formatCode>General</c:formatCode>
                <c:ptCount val="29"/>
                <c:pt idx="0">
                  <c:v>-3.8646220568941629</c:v>
                </c:pt>
                <c:pt idx="1">
                  <c:v>-3.6009081358342598</c:v>
                </c:pt>
                <c:pt idx="2">
                  <c:v>-3.3371942147743567</c:v>
                </c:pt>
                <c:pt idx="3">
                  <c:v>-3.0734802937144532</c:v>
                </c:pt>
                <c:pt idx="4">
                  <c:v>-2.8097663726545501</c:v>
                </c:pt>
                <c:pt idx="5">
                  <c:v>-2.546052451594647</c:v>
                </c:pt>
                <c:pt idx="6">
                  <c:v>-2.2823385305347439</c:v>
                </c:pt>
                <c:pt idx="7">
                  <c:v>-2.0186246094748408</c:v>
                </c:pt>
                <c:pt idx="8">
                  <c:v>-1.7549106884149379</c:v>
                </c:pt>
                <c:pt idx="9">
                  <c:v>-1.4911967673550346</c:v>
                </c:pt>
                <c:pt idx="10">
                  <c:v>-1.2274828462951315</c:v>
                </c:pt>
                <c:pt idx="11">
                  <c:v>-0.96376892523522828</c:v>
                </c:pt>
                <c:pt idx="12">
                  <c:v>-0.70005500417532507</c:v>
                </c:pt>
                <c:pt idx="13">
                  <c:v>-0.43634108311542197</c:v>
                </c:pt>
                <c:pt idx="14">
                  <c:v>-0.17262716205551878</c:v>
                </c:pt>
                <c:pt idx="15">
                  <c:v>9.1086759004384371E-2</c:v>
                </c:pt>
                <c:pt idx="16">
                  <c:v>0.35480068006428755</c:v>
                </c:pt>
                <c:pt idx="17">
                  <c:v>0.61851460112419077</c:v>
                </c:pt>
                <c:pt idx="18">
                  <c:v>0.88222852218409387</c:v>
                </c:pt>
                <c:pt idx="19">
                  <c:v>1.1459424432439969</c:v>
                </c:pt>
                <c:pt idx="20">
                  <c:v>1.4096563643039002</c:v>
                </c:pt>
                <c:pt idx="21">
                  <c:v>1.6733702853638033</c:v>
                </c:pt>
                <c:pt idx="22">
                  <c:v>1.9370842064237064</c:v>
                </c:pt>
                <c:pt idx="23">
                  <c:v>2.2007981274836097</c:v>
                </c:pt>
                <c:pt idx="24">
                  <c:v>2.4645120485435128</c:v>
                </c:pt>
                <c:pt idx="25">
                  <c:v>2.7282259696034159</c:v>
                </c:pt>
                <c:pt idx="26">
                  <c:v>2.9919398906633194</c:v>
                </c:pt>
                <c:pt idx="27">
                  <c:v>3.2556538117232225</c:v>
                </c:pt>
                <c:pt idx="28">
                  <c:v>3.5193677327831256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9.1b'!$K$7</c:f>
              <c:strCache>
                <c:ptCount val="1"/>
                <c:pt idx="0">
                  <c:v>LCL x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'Ex 9.1b'!$K$8:$K$36</c:f>
              <c:numCache>
                <c:formatCode>General</c:formatCode>
                <c:ptCount val="29"/>
                <c:pt idx="0">
                  <c:v>-4.8984893821381981</c:v>
                </c:pt>
                <c:pt idx="1">
                  <c:v>-4.571667337228682</c:v>
                </c:pt>
                <c:pt idx="2">
                  <c:v>-4.245619328457563</c:v>
                </c:pt>
                <c:pt idx="3">
                  <c:v>-3.9205162589735925</c:v>
                </c:pt>
                <c:pt idx="4">
                  <c:v>-3.5965793395713042</c:v>
                </c:pt>
                <c:pt idx="5">
                  <c:v>-3.2740980151193044</c:v>
                </c:pt>
                <c:pt idx="6">
                  <c:v>-2.9534547793480583</c:v>
                </c:pt>
                <c:pt idx="7">
                  <c:v>-2.6351590168425885</c:v>
                </c:pt>
                <c:pt idx="8">
                  <c:v>-2.3198914940261308</c:v>
                </c:pt>
                <c:pt idx="9">
                  <c:v>-2.008558270700203</c:v>
                </c:pt>
                <c:pt idx="10">
                  <c:v>-1.7023444248333406</c:v>
                </c:pt>
                <c:pt idx="11">
                  <c:v>-1.4027394158080622</c:v>
                </c:pt>
                <c:pt idx="12">
                  <c:v>-1.1114764956040497</c:v>
                </c:pt>
                <c:pt idx="13">
                  <c:v>-0.83030957781879955</c:v>
                </c:pt>
                <c:pt idx="14">
                  <c:v>-0.56060355981958587</c:v>
                </c:pt>
                <c:pt idx="15">
                  <c:v>-0.30288173569899324</c:v>
                </c:pt>
                <c:pt idx="16">
                  <c:v>-5.6620811364437085E-2</c:v>
                </c:pt>
                <c:pt idx="17">
                  <c:v>0.17954411055135699</c:v>
                </c:pt>
                <c:pt idx="18">
                  <c:v>0.40736694364588472</c:v>
                </c:pt>
                <c:pt idx="19">
                  <c:v>0.62858093989882857</c:v>
                </c:pt>
                <c:pt idx="20">
                  <c:v>0.84467555869270727</c:v>
                </c:pt>
                <c:pt idx="21">
                  <c:v>1.0568358779960556</c:v>
                </c:pt>
                <c:pt idx="22">
                  <c:v>1.2659679576103922</c:v>
                </c:pt>
                <c:pt idx="23">
                  <c:v>1.4727525639589523</c:v>
                </c:pt>
                <c:pt idx="24">
                  <c:v>1.6776990816267587</c:v>
                </c:pt>
                <c:pt idx="25">
                  <c:v>1.8811900043442766</c:v>
                </c:pt>
                <c:pt idx="26">
                  <c:v>2.0835147769801137</c:v>
                </c:pt>
                <c:pt idx="27">
                  <c:v>2.2848946103288004</c:v>
                </c:pt>
                <c:pt idx="28">
                  <c:v>2.485500407539091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'Ex 9.1b'!$M$7</c:f>
              <c:strCache>
                <c:ptCount val="1"/>
                <c:pt idx="0">
                  <c:v>UCL x</c:v>
                </c:pt>
              </c:strCache>
            </c:strRef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'Ex 9.1b'!$M$8:$M$36</c:f>
              <c:numCache>
                <c:formatCode>General</c:formatCode>
                <c:ptCount val="29"/>
                <c:pt idx="0">
                  <c:v>-2.8307547316501283</c:v>
                </c:pt>
                <c:pt idx="1">
                  <c:v>-2.6301489344398377</c:v>
                </c:pt>
                <c:pt idx="2">
                  <c:v>-2.428769101091151</c:v>
                </c:pt>
                <c:pt idx="3">
                  <c:v>-2.2264443284553139</c:v>
                </c:pt>
                <c:pt idx="4">
                  <c:v>-2.022953405737796</c:v>
                </c:pt>
                <c:pt idx="5">
                  <c:v>-1.8180068880699896</c:v>
                </c:pt>
                <c:pt idx="6">
                  <c:v>-1.6112222817214295</c:v>
                </c:pt>
                <c:pt idx="7">
                  <c:v>-1.4020902021070931</c:v>
                </c:pt>
                <c:pt idx="8">
                  <c:v>-1.189929882803745</c:v>
                </c:pt>
                <c:pt idx="9">
                  <c:v>-0.97383526400986631</c:v>
                </c:pt>
                <c:pt idx="10">
                  <c:v>-0.7526212677569224</c:v>
                </c:pt>
                <c:pt idx="11">
                  <c:v>-0.52479843466239451</c:v>
                </c:pt>
                <c:pt idx="12">
                  <c:v>-0.28863351274660043</c:v>
                </c:pt>
                <c:pt idx="13">
                  <c:v>-4.2372588412044387E-2</c:v>
                </c:pt>
                <c:pt idx="14">
                  <c:v>0.21534923570854833</c:v>
                </c:pt>
                <c:pt idx="15">
                  <c:v>0.48505525370776192</c:v>
                </c:pt>
                <c:pt idx="16">
                  <c:v>0.76622217149301219</c:v>
                </c:pt>
                <c:pt idx="17">
                  <c:v>1.0574850916970244</c:v>
                </c:pt>
                <c:pt idx="18">
                  <c:v>1.3570901007223031</c:v>
                </c:pt>
                <c:pt idx="19">
                  <c:v>1.6633039465891652</c:v>
                </c:pt>
                <c:pt idx="20">
                  <c:v>1.9746371699150931</c:v>
                </c:pt>
                <c:pt idx="21">
                  <c:v>2.2899046927315512</c:v>
                </c:pt>
                <c:pt idx="22">
                  <c:v>2.6082004552370206</c:v>
                </c:pt>
                <c:pt idx="23">
                  <c:v>2.9288436910082671</c:v>
                </c:pt>
                <c:pt idx="24">
                  <c:v>3.2513250154602669</c:v>
                </c:pt>
                <c:pt idx="25">
                  <c:v>3.5752619348625552</c:v>
                </c:pt>
                <c:pt idx="26">
                  <c:v>3.9003650043465252</c:v>
                </c:pt>
                <c:pt idx="27">
                  <c:v>4.2264130131176447</c:v>
                </c:pt>
                <c:pt idx="28">
                  <c:v>4.5532350580271608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9.1b'!$J$7</c:f>
              <c:strCache>
                <c:ptCount val="1"/>
                <c:pt idx="0">
                  <c:v>calc x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 9.1b'!$J$8:$J$36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xVal>
          <c:yVal>
            <c:numRef>
              <c:f>'Ex 9.1b'!$I$8:$I$36</c:f>
              <c:numCache>
                <c:formatCode>General</c:formatCode>
                <c:ptCount val="29"/>
                <c:pt idx="0">
                  <c:v>-3.5</c:v>
                </c:pt>
                <c:pt idx="1">
                  <c:v>-3.25</c:v>
                </c:pt>
                <c:pt idx="2">
                  <c:v>-3</c:v>
                </c:pt>
                <c:pt idx="3">
                  <c:v>-2.75</c:v>
                </c:pt>
                <c:pt idx="4">
                  <c:v>-2.5</c:v>
                </c:pt>
                <c:pt idx="5">
                  <c:v>-2.25</c:v>
                </c:pt>
                <c:pt idx="6">
                  <c:v>-2</c:v>
                </c:pt>
                <c:pt idx="7">
                  <c:v>-1.75</c:v>
                </c:pt>
                <c:pt idx="8">
                  <c:v>-1.5</c:v>
                </c:pt>
                <c:pt idx="9">
                  <c:v>-1.25</c:v>
                </c:pt>
                <c:pt idx="10">
                  <c:v>-1</c:v>
                </c:pt>
                <c:pt idx="11">
                  <c:v>-0.75</c:v>
                </c:pt>
                <c:pt idx="12">
                  <c:v>-0.5</c:v>
                </c:pt>
                <c:pt idx="13">
                  <c:v>-0.25</c:v>
                </c:pt>
                <c:pt idx="14">
                  <c:v>0</c:v>
                </c:pt>
                <c:pt idx="15">
                  <c:v>0.25</c:v>
                </c:pt>
                <c:pt idx="16">
                  <c:v>0.5</c:v>
                </c:pt>
                <c:pt idx="17">
                  <c:v>0.75</c:v>
                </c:pt>
                <c:pt idx="18">
                  <c:v>1</c:v>
                </c:pt>
                <c:pt idx="19">
                  <c:v>1.25</c:v>
                </c:pt>
                <c:pt idx="20">
                  <c:v>1.5</c:v>
                </c:pt>
                <c:pt idx="21">
                  <c:v>1.75</c:v>
                </c:pt>
                <c:pt idx="22">
                  <c:v>2</c:v>
                </c:pt>
                <c:pt idx="23">
                  <c:v>2.25</c:v>
                </c:pt>
                <c:pt idx="24">
                  <c:v>2.5</c:v>
                </c:pt>
                <c:pt idx="25">
                  <c:v>2.75</c:v>
                </c:pt>
                <c:pt idx="26">
                  <c:v>3</c:v>
                </c:pt>
                <c:pt idx="27">
                  <c:v>3.25</c:v>
                </c:pt>
                <c:pt idx="28">
                  <c:v>3.5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'Ex 9.1b'!$D$27</c:f>
              <c:strCache>
                <c:ptCount val="1"/>
                <c:pt idx="0">
                  <c:v>Probit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</c:marker>
          <c:xVal>
            <c:numRef>
              <c:f>'Ex 9.1b'!$C$28:$C$47</c:f>
              <c:numCache>
                <c:formatCode>General</c:formatCode>
                <c:ptCount val="20"/>
                <c:pt idx="0">
                  <c:v>0.29023044347968352</c:v>
                </c:pt>
                <c:pt idx="1">
                  <c:v>1.6239079962679333</c:v>
                </c:pt>
                <c:pt idx="2">
                  <c:v>-0.90018967999685628</c:v>
                </c:pt>
                <c:pt idx="3">
                  <c:v>-0.20022324886001963</c:v>
                </c:pt>
                <c:pt idx="4">
                  <c:v>0.62199760457135778</c:v>
                </c:pt>
                <c:pt idx="5">
                  <c:v>-0.63263296929433943</c:v>
                </c:pt>
                <c:pt idx="6">
                  <c:v>-0.29063891313298812</c:v>
                </c:pt>
                <c:pt idx="7">
                  <c:v>0.81803591708472045</c:v>
                </c:pt>
                <c:pt idx="8">
                  <c:v>-0.69676859399254765</c:v>
                </c:pt>
                <c:pt idx="9">
                  <c:v>-0.80118129321463794</c:v>
                </c:pt>
                <c:pt idx="10">
                  <c:v>0.55529731726734499</c:v>
                </c:pt>
                <c:pt idx="11">
                  <c:v>-1.0567074914271475</c:v>
                </c:pt>
                <c:pt idx="12">
                  <c:v>-1.2775429191060135</c:v>
                </c:pt>
                <c:pt idx="13">
                  <c:v>2.1512629194687363</c:v>
                </c:pt>
                <c:pt idx="14">
                  <c:v>0.83908297538445975</c:v>
                </c:pt>
                <c:pt idx="15">
                  <c:v>-0.72990726353540492</c:v>
                </c:pt>
                <c:pt idx="16">
                  <c:v>-2.1991593746564888</c:v>
                </c:pt>
                <c:pt idx="17">
                  <c:v>-0.15627620747251483</c:v>
                </c:pt>
                <c:pt idx="18">
                  <c:v>-0.10573771041558599</c:v>
                </c:pt>
                <c:pt idx="19">
                  <c:v>-1.3053927495300672</c:v>
                </c:pt>
              </c:numCache>
            </c:numRef>
          </c:xVal>
          <c:yVal>
            <c:numRef>
              <c:f>'Ex 9.1b'!$D$28:$D$47</c:f>
              <c:numCache>
                <c:formatCode>General</c:formatCode>
                <c:ptCount val="20"/>
                <c:pt idx="0">
                  <c:v>0.44424875676134512</c:v>
                </c:pt>
                <c:pt idx="1">
                  <c:v>1.3829941271006405</c:v>
                </c:pt>
                <c:pt idx="2">
                  <c:v>-0.73755597988205279</c:v>
                </c:pt>
                <c:pt idx="3">
                  <c:v>6.1475667639406824E-2</c:v>
                </c:pt>
                <c:pt idx="4">
                  <c:v>0.73755597988205235</c:v>
                </c:pt>
                <c:pt idx="5">
                  <c:v>-0.18536701728959676</c:v>
                </c:pt>
                <c:pt idx="6">
                  <c:v>-6.1475667639406824E-2</c:v>
                </c:pt>
                <c:pt idx="7">
                  <c:v>0.91014679640886487</c:v>
                </c:pt>
                <c:pt idx="8">
                  <c:v>-0.3121823291636498</c:v>
                </c:pt>
                <c:pt idx="9">
                  <c:v>-0.58458985705947353</c:v>
                </c:pt>
                <c:pt idx="10">
                  <c:v>0.58458985705947353</c:v>
                </c:pt>
                <c:pt idx="11">
                  <c:v>-0.91014679640886487</c:v>
                </c:pt>
                <c:pt idx="12">
                  <c:v>-1.1153373577337857</c:v>
                </c:pt>
                <c:pt idx="13">
                  <c:v>1.8208645376396548</c:v>
                </c:pt>
                <c:pt idx="14">
                  <c:v>1.1153373577337866</c:v>
                </c:pt>
                <c:pt idx="15">
                  <c:v>-0.44424875676134479</c:v>
                </c:pt>
                <c:pt idx="16">
                  <c:v>-1.8208645376396548</c:v>
                </c:pt>
                <c:pt idx="17">
                  <c:v>0.18536701728959662</c:v>
                </c:pt>
                <c:pt idx="18">
                  <c:v>0.31218232916364996</c:v>
                </c:pt>
                <c:pt idx="19">
                  <c:v>-1.3829941271006372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56352"/>
        <c:axId val="358758272"/>
      </c:scatterChart>
      <c:valAx>
        <c:axId val="358756352"/>
        <c:scaling>
          <c:orientation val="minMax"/>
          <c:max val="6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528531873602525"/>
              <c:y val="0.907610231472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758272"/>
        <c:crosses val="autoZero"/>
        <c:crossBetween val="midCat"/>
      </c:valAx>
      <c:valAx>
        <c:axId val="358758272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4763778383364004E-2"/>
              <c:y val="0.391553789894132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8756352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Weibull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9129483814612"/>
          <c:y val="0.17218759113444151"/>
          <c:w val="0.6577075329352009"/>
          <c:h val="0.706492782152227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9.2'!$H$13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9.2'!$B$15:$B$20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9.2'!$H$15:$H$20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9.2'!$G$13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9.2'!$B$15:$B$20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</c:numCache>
            </c:numRef>
          </c:xVal>
          <c:yVal>
            <c:numRef>
              <c:f>'Ex 9.2'!$G$15:$G$20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-5.0072926642935922</c:v>
                </c:pt>
                <c:pt idx="3">
                  <c:v>-2.7826325333778006</c:v>
                </c:pt>
                <c:pt idx="4">
                  <c:v>-1.4814013015900904</c:v>
                </c:pt>
                <c:pt idx="5">
                  <c:v>-0.62867401227398279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03712"/>
        <c:axId val="358805888"/>
      </c:scatterChart>
      <c:valAx>
        <c:axId val="3588037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8805888"/>
        <c:crosses val="autoZero"/>
        <c:crossBetween val="midCat"/>
      </c:valAx>
      <c:valAx>
        <c:axId val="35880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03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Data and Lognormal 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56774062662471"/>
          <c:y val="0.17218748775806045"/>
          <c:w val="0.65770753293520112"/>
          <c:h val="0.70649278215222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9.3'!$J$16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</c:marker>
          <c:xVal>
            <c:numRef>
              <c:f>'Ex 9.3'!$C$18:$C$30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9.3'!$J$18:$J$30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9.3'!$I$16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'Ex 9.3'!$C$18:$C$31</c:f>
              <c:numCache>
                <c:formatCode>General</c:formatCode>
                <c:ptCount val="14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'Ex 9.3'!$I$18:$I$30</c:f>
              <c:numCache>
                <c:formatCode>General</c:formatCode>
                <c:ptCount val="13"/>
                <c:pt idx="0">
                  <c:v>-2.5758293035488999</c:v>
                </c:pt>
                <c:pt idx="1">
                  <c:v>-2.5758293035488999</c:v>
                </c:pt>
                <c:pt idx="2">
                  <c:v>-2.365618126864292</c:v>
                </c:pt>
                <c:pt idx="3">
                  <c:v>-2.365618126864292</c:v>
                </c:pt>
                <c:pt idx="4">
                  <c:v>-2.257129244486225</c:v>
                </c:pt>
                <c:pt idx="5">
                  <c:v>-2.1972863766410518</c:v>
                </c:pt>
                <c:pt idx="7">
                  <c:v>-2.365618126864292</c:v>
                </c:pt>
                <c:pt idx="8">
                  <c:v>-2.1972863766410518</c:v>
                </c:pt>
                <c:pt idx="9">
                  <c:v>-2.0748547343933095</c:v>
                </c:pt>
                <c:pt idx="10">
                  <c:v>-2.0140908120181393</c:v>
                </c:pt>
                <c:pt idx="11">
                  <c:v>-1.9773684281819468</c:v>
                </c:pt>
                <c:pt idx="12">
                  <c:v>-1.8956979239918383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68352"/>
        <c:axId val="359270272"/>
      </c:scatterChart>
      <c:valAx>
        <c:axId val="35926835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9270272"/>
        <c:crosses val="autoZero"/>
        <c:crossBetween val="midCat"/>
      </c:valAx>
      <c:valAx>
        <c:axId val="359270272"/>
        <c:scaling>
          <c:orientation val="minMax"/>
          <c:max val="-1.5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35926835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2027362521713776"/>
          <c:y val="0.63702197673052297"/>
          <c:w val="0.1636233152015415"/>
          <c:h val="0.1642143612645433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87877781100266"/>
          <c:y val="6.762667012302491E-2"/>
          <c:w val="0.65704375560650086"/>
          <c:h val="0.689254398755710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9.3'!$U$21:$AD$21</c:f>
              <c:numCache>
                <c:formatCode>General</c:formatCode>
                <c:ptCount val="10"/>
              </c:numCache>
            </c:numRef>
          </c:xVal>
          <c:yVal>
            <c:numRef>
              <c:f>'Ex 9.3'!$U$22:$AD$22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07520"/>
        <c:axId val="359313792"/>
      </c:scatterChart>
      <c:valAx>
        <c:axId val="359307520"/>
        <c:scaling>
          <c:orientation val="minMax"/>
          <c:max val="6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13792"/>
        <c:crosses val="autoZero"/>
        <c:crossBetween val="midCat"/>
        <c:majorUnit val="10"/>
      </c:valAx>
      <c:valAx>
        <c:axId val="359313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07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28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9.3'!$U$23:$AD$23</c:f>
              <c:numCache>
                <c:formatCode>General</c:formatCode>
                <c:ptCount val="10"/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34272"/>
        <c:axId val="359336192"/>
      </c:scatterChart>
      <c:valAx>
        <c:axId val="359334272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36192"/>
        <c:crosses val="autoZero"/>
        <c:crossBetween val="midCat"/>
        <c:majorUnit val="1"/>
      </c:valAx>
      <c:valAx>
        <c:axId val="359336192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34272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3628249000535"/>
          <c:y val="6.7626670123024923E-2"/>
          <c:w val="0.61203672325769409"/>
          <c:h val="0.676908719743365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9.3'!$U$22:$AD$22</c:f>
              <c:numCache>
                <c:formatCode>General</c:formatCode>
                <c:ptCount val="10"/>
              </c:numCache>
            </c:numRef>
          </c:xVal>
          <c:yVal>
            <c:numRef>
              <c:f>'Ex 9.3'!$U$24:$AD$24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87136"/>
        <c:axId val="359389056"/>
      </c:scatterChart>
      <c:valAx>
        <c:axId val="359387136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sigma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89056"/>
        <c:crosses val="autoZero"/>
        <c:crossBetween val="midCat"/>
        <c:majorUnit val="5"/>
      </c:valAx>
      <c:valAx>
        <c:axId val="359389056"/>
        <c:scaling>
          <c:orientation val="minMax"/>
          <c:max val="2.5000000000000012E-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FOM pfail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387136"/>
        <c:crosses val="autoZero"/>
        <c:crossBetween val="midCat"/>
        <c:majorUnit val="1.0000000000000005E-2"/>
      </c:valAx>
    </c:plotArea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585786</xdr:colOff>
      <xdr:row>2</xdr:row>
      <xdr:rowOff>109536</xdr:rowOff>
    </xdr:from>
    <xdr:to>
      <xdr:col>14</xdr:col>
      <xdr:colOff>323849</xdr:colOff>
      <xdr:row>14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15</xdr:row>
      <xdr:rowOff>104775</xdr:rowOff>
    </xdr:from>
    <xdr:to>
      <xdr:col>8</xdr:col>
      <xdr:colOff>490538</xdr:colOff>
      <xdr:row>27</xdr:row>
      <xdr:rowOff>100014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15</xdr:row>
      <xdr:rowOff>95250</xdr:rowOff>
    </xdr:from>
    <xdr:to>
      <xdr:col>14</xdr:col>
      <xdr:colOff>352424</xdr:colOff>
      <xdr:row>27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251093</xdr:colOff>
      <xdr:row>5</xdr:row>
      <xdr:rowOff>37798</xdr:rowOff>
    </xdr:from>
    <xdr:ext cx="3409948" cy="249237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4</xdr:row>
      <xdr:rowOff>0</xdr:rowOff>
    </xdr:from>
    <xdr:to>
      <xdr:col>18</xdr:col>
      <xdr:colOff>352425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37</xdr:row>
      <xdr:rowOff>152400</xdr:rowOff>
    </xdr:from>
    <xdr:to>
      <xdr:col>8</xdr:col>
      <xdr:colOff>390525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161925</xdr:colOff>
      <xdr:row>25</xdr:row>
      <xdr:rowOff>9525</xdr:rowOff>
    </xdr:from>
    <xdr:ext cx="2257425" cy="20574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22</xdr:col>
      <xdr:colOff>152400</xdr:colOff>
      <xdr:row>38</xdr:row>
      <xdr:rowOff>28575</xdr:rowOff>
    </xdr:from>
    <xdr:ext cx="2257425" cy="20574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47625</xdr:colOff>
      <xdr:row>38</xdr:row>
      <xdr:rowOff>0</xdr:rowOff>
    </xdr:from>
    <xdr:ext cx="2257425" cy="2057400"/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14</xdr:col>
      <xdr:colOff>180975</xdr:colOff>
      <xdr:row>38</xdr:row>
      <xdr:rowOff>0</xdr:rowOff>
    </xdr:from>
    <xdr:ext cx="2257425" cy="2057400"/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14</xdr:col>
      <xdr:colOff>238125</xdr:colOff>
      <xdr:row>51</xdr:row>
      <xdr:rowOff>76200</xdr:rowOff>
    </xdr:from>
    <xdr:ext cx="3438525" cy="1381125"/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6311" t="66272" r="6068" b="5128"/>
        <a:stretch>
          <a:fillRect/>
        </a:stretch>
      </xdr:blipFill>
      <xdr:spPr bwMode="auto">
        <a:xfrm>
          <a:off x="8772525" y="9791700"/>
          <a:ext cx="34385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23</xdr:col>
      <xdr:colOff>457200</xdr:colOff>
      <xdr:row>31</xdr:row>
      <xdr:rowOff>66675</xdr:rowOff>
    </xdr:from>
    <xdr:ext cx="1085850" cy="457200"/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6020" t="85404" r="56310" b="5128"/>
        <a:stretch>
          <a:fillRect/>
        </a:stretch>
      </xdr:blipFill>
      <xdr:spPr bwMode="auto">
        <a:xfrm>
          <a:off x="14478000" y="5972175"/>
          <a:ext cx="1085850" cy="457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23</xdr:col>
      <xdr:colOff>304800</xdr:colOff>
      <xdr:row>26</xdr:row>
      <xdr:rowOff>66675</xdr:rowOff>
    </xdr:from>
    <xdr:ext cx="1247775" cy="1028700"/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1893" t="25246" r="56311" b="53452"/>
        <a:stretch>
          <a:fillRect/>
        </a:stretch>
      </xdr:blipFill>
      <xdr:spPr bwMode="auto">
        <a:xfrm>
          <a:off x="14325600" y="5019675"/>
          <a:ext cx="1247775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1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140625" customWidth="1"/>
    <col min="6" max="6" width="10" customWidth="1"/>
    <col min="13" max="13" width="9.140625" customWidth="1"/>
  </cols>
  <sheetData>
    <row r="1" spans="2:17" ht="15.75" x14ac:dyDescent="0.25">
      <c r="B1" s="9" t="s">
        <v>16</v>
      </c>
    </row>
    <row r="2" spans="2:17" x14ac:dyDescent="0.25">
      <c r="B2" t="s">
        <v>15</v>
      </c>
    </row>
    <row r="4" spans="2:17" x14ac:dyDescent="0.25">
      <c r="B4" s="7" t="s">
        <v>14</v>
      </c>
      <c r="C4" s="8">
        <v>0.95</v>
      </c>
      <c r="E4" s="1" t="s">
        <v>3</v>
      </c>
    </row>
    <row r="5" spans="2:17" x14ac:dyDescent="0.25">
      <c r="B5" s="7" t="s">
        <v>13</v>
      </c>
      <c r="C5" s="6">
        <f>COUNT(B8:B16)</f>
        <v>9</v>
      </c>
      <c r="E5" s="1" t="s">
        <v>10</v>
      </c>
      <c r="F5" s="1" t="s">
        <v>9</v>
      </c>
      <c r="G5" s="1" t="s">
        <v>8</v>
      </c>
    </row>
    <row r="6" spans="2:17" x14ac:dyDescent="0.25">
      <c r="E6" s="1" t="s">
        <v>7</v>
      </c>
      <c r="F6" s="3">
        <f>C4</f>
        <v>0.95</v>
      </c>
      <c r="G6" s="2"/>
      <c r="Q6" s="5"/>
    </row>
    <row r="7" spans="2:17" x14ac:dyDescent="0.25">
      <c r="B7" s="4" t="s">
        <v>12</v>
      </c>
      <c r="E7" s="1" t="s">
        <v>6</v>
      </c>
      <c r="F7" s="3">
        <v>0.5</v>
      </c>
      <c r="G7" s="2"/>
    </row>
    <row r="8" spans="2:17" x14ac:dyDescent="0.25">
      <c r="B8">
        <v>2.1490502391411321</v>
      </c>
      <c r="E8" s="1" t="s">
        <v>5</v>
      </c>
      <c r="F8" s="3">
        <f>1-C4</f>
        <v>5.0000000000000044E-2</v>
      </c>
      <c r="G8" s="2"/>
    </row>
    <row r="9" spans="2:17" x14ac:dyDescent="0.25">
      <c r="B9">
        <v>2.2307178908552876</v>
      </c>
    </row>
    <row r="10" spans="2:17" x14ac:dyDescent="0.25">
      <c r="B10">
        <v>2.5080437369360378</v>
      </c>
      <c r="E10" s="27" t="s">
        <v>11</v>
      </c>
      <c r="F10" s="27"/>
    </row>
    <row r="11" spans="2:17" x14ac:dyDescent="0.25">
      <c r="B11">
        <v>2.532588534727553</v>
      </c>
      <c r="E11" s="1" t="s">
        <v>10</v>
      </c>
      <c r="F11" s="1" t="s">
        <v>9</v>
      </c>
      <c r="G11" s="1" t="s">
        <v>8</v>
      </c>
    </row>
    <row r="12" spans="2:17" x14ac:dyDescent="0.25">
      <c r="B12">
        <v>1.9505566166151092</v>
      </c>
      <c r="E12" s="1" t="s">
        <v>7</v>
      </c>
      <c r="F12" s="3">
        <f>C4</f>
        <v>0.95</v>
      </c>
      <c r="G12" s="2"/>
    </row>
    <row r="13" spans="2:17" x14ac:dyDescent="0.25">
      <c r="B13">
        <v>1.1013479354823543</v>
      </c>
      <c r="E13" s="1" t="s">
        <v>6</v>
      </c>
      <c r="F13" s="3">
        <v>0.5</v>
      </c>
      <c r="G13" s="2"/>
    </row>
    <row r="14" spans="2:17" x14ac:dyDescent="0.25">
      <c r="B14">
        <v>2.3044370026003715</v>
      </c>
      <c r="E14" s="1" t="s">
        <v>5</v>
      </c>
      <c r="F14" s="3">
        <f>1-C4</f>
        <v>5.0000000000000044E-2</v>
      </c>
      <c r="G14" s="2"/>
    </row>
    <row r="15" spans="2:17" x14ac:dyDescent="0.25">
      <c r="B15">
        <v>2.5757553799489856</v>
      </c>
    </row>
    <row r="16" spans="2:17" x14ac:dyDescent="0.25">
      <c r="B16">
        <v>1.4428853839180866</v>
      </c>
    </row>
    <row r="31" spans="2:14" x14ac:dyDescent="0.25"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1" t="s">
        <v>3</v>
      </c>
      <c r="L31" s="1" t="s">
        <v>2</v>
      </c>
      <c r="M31" s="1" t="s">
        <v>1</v>
      </c>
      <c r="N31" s="1" t="s">
        <v>0</v>
      </c>
    </row>
    <row r="32" spans="2:14" x14ac:dyDescent="0.25">
      <c r="B32" t="e">
        <f t="shared" ref="B32:J41" ca="1" si="0">NORMINV(RAND(), $G$7, $G$13)</f>
        <v>#NUM!</v>
      </c>
      <c r="C32" t="e">
        <f t="shared" ca="1" si="0"/>
        <v>#NUM!</v>
      </c>
      <c r="D32" t="e">
        <f t="shared" ca="1" si="0"/>
        <v>#NUM!</v>
      </c>
      <c r="E32" t="e">
        <f t="shared" ca="1" si="0"/>
        <v>#NUM!</v>
      </c>
      <c r="F32" t="e">
        <f t="shared" ca="1" si="0"/>
        <v>#NUM!</v>
      </c>
      <c r="G32" t="e">
        <f t="shared" ca="1" si="0"/>
        <v>#NUM!</v>
      </c>
      <c r="H32" t="e">
        <f t="shared" ca="1" si="0"/>
        <v>#NUM!</v>
      </c>
      <c r="I32" t="e">
        <f t="shared" ca="1" si="0"/>
        <v>#NUM!</v>
      </c>
      <c r="J32" t="e">
        <f t="shared" ca="1" si="0"/>
        <v>#NUM!</v>
      </c>
      <c r="K32" t="e">
        <f t="shared" ref="K32:K63" ca="1" si="1">AVERAGE(B32:J32)</f>
        <v>#NUM!</v>
      </c>
      <c r="L32" t="e">
        <f t="shared" ref="L32:L63" ca="1" si="2">STDEV(B32:J32)</f>
        <v>#NUM!</v>
      </c>
      <c r="M32" t="e">
        <f t="shared" ref="M32:M63" ca="1" si="3">((RANK(K32, $K$32:$K$131, 1)-0.3) / (100+0.4))</f>
        <v>#NUM!</v>
      </c>
      <c r="N32" t="e">
        <f t="shared" ref="N32:N63" ca="1" si="4">((RANK(L32, $L$32:$L$131, 1)-0.3) / (100+0.4))</f>
        <v>#NUM!</v>
      </c>
    </row>
    <row r="33" spans="2:14" x14ac:dyDescent="0.25">
      <c r="B33" t="e">
        <f t="shared" ca="1" si="0"/>
        <v>#NUM!</v>
      </c>
      <c r="C33" t="e">
        <f t="shared" ca="1" si="0"/>
        <v>#NUM!</v>
      </c>
      <c r="D33" t="e">
        <f t="shared" ca="1" si="0"/>
        <v>#NUM!</v>
      </c>
      <c r="E33" t="e">
        <f t="shared" ca="1" si="0"/>
        <v>#NUM!</v>
      </c>
      <c r="F33" t="e">
        <f t="shared" ca="1" si="0"/>
        <v>#NUM!</v>
      </c>
      <c r="G33" t="e">
        <f t="shared" ca="1" si="0"/>
        <v>#NUM!</v>
      </c>
      <c r="H33" t="e">
        <f t="shared" ca="1" si="0"/>
        <v>#NUM!</v>
      </c>
      <c r="I33" t="e">
        <f t="shared" ca="1" si="0"/>
        <v>#NUM!</v>
      </c>
      <c r="J33" t="e">
        <f t="shared" ca="1" si="0"/>
        <v>#NUM!</v>
      </c>
      <c r="K33" t="e">
        <f t="shared" ca="1" si="1"/>
        <v>#NUM!</v>
      </c>
      <c r="L33" t="e">
        <f t="shared" ca="1" si="2"/>
        <v>#NUM!</v>
      </c>
      <c r="M33" t="e">
        <f t="shared" ca="1" si="3"/>
        <v>#NUM!</v>
      </c>
      <c r="N33" t="e">
        <f t="shared" ca="1" si="4"/>
        <v>#NUM!</v>
      </c>
    </row>
    <row r="34" spans="2:14" x14ac:dyDescent="0.25">
      <c r="B34" t="e">
        <f t="shared" ca="1" si="0"/>
        <v>#NUM!</v>
      </c>
      <c r="C34" t="e">
        <f t="shared" ca="1" si="0"/>
        <v>#NUM!</v>
      </c>
      <c r="D34" t="e">
        <f t="shared" ca="1" si="0"/>
        <v>#NUM!</v>
      </c>
      <c r="E34" t="e">
        <f t="shared" ca="1" si="0"/>
        <v>#NUM!</v>
      </c>
      <c r="F34" t="e">
        <f t="shared" ca="1" si="0"/>
        <v>#NUM!</v>
      </c>
      <c r="G34" t="e">
        <f t="shared" ca="1" si="0"/>
        <v>#NUM!</v>
      </c>
      <c r="H34" t="e">
        <f t="shared" ca="1" si="0"/>
        <v>#NUM!</v>
      </c>
      <c r="I34" t="e">
        <f t="shared" ca="1" si="0"/>
        <v>#NUM!</v>
      </c>
      <c r="J34" t="e">
        <f t="shared" ca="1" si="0"/>
        <v>#NUM!</v>
      </c>
      <c r="K34" t="e">
        <f t="shared" ca="1" si="1"/>
        <v>#NUM!</v>
      </c>
      <c r="L34" t="e">
        <f t="shared" ca="1" si="2"/>
        <v>#NUM!</v>
      </c>
      <c r="M34" t="e">
        <f t="shared" ca="1" si="3"/>
        <v>#NUM!</v>
      </c>
      <c r="N34" t="e">
        <f t="shared" ca="1" si="4"/>
        <v>#NUM!</v>
      </c>
    </row>
    <row r="35" spans="2:14" x14ac:dyDescent="0.25">
      <c r="B35" t="e">
        <f t="shared" ca="1" si="0"/>
        <v>#NUM!</v>
      </c>
      <c r="C35" t="e">
        <f t="shared" ca="1" si="0"/>
        <v>#NUM!</v>
      </c>
      <c r="D35" t="e">
        <f t="shared" ca="1" si="0"/>
        <v>#NUM!</v>
      </c>
      <c r="E35" t="e">
        <f t="shared" ca="1" si="0"/>
        <v>#NUM!</v>
      </c>
      <c r="F35" t="e">
        <f t="shared" ca="1" si="0"/>
        <v>#NUM!</v>
      </c>
      <c r="G35" t="e">
        <f t="shared" ca="1" si="0"/>
        <v>#NUM!</v>
      </c>
      <c r="H35" t="e">
        <f t="shared" ca="1" si="0"/>
        <v>#NUM!</v>
      </c>
      <c r="I35" t="e">
        <f t="shared" ca="1" si="0"/>
        <v>#NUM!</v>
      </c>
      <c r="J35" t="e">
        <f t="shared" ca="1" si="0"/>
        <v>#NUM!</v>
      </c>
      <c r="K35" t="e">
        <f t="shared" ca="1" si="1"/>
        <v>#NUM!</v>
      </c>
      <c r="L35" t="e">
        <f t="shared" ca="1" si="2"/>
        <v>#NUM!</v>
      </c>
      <c r="M35" t="e">
        <f t="shared" ca="1" si="3"/>
        <v>#NUM!</v>
      </c>
      <c r="N35" t="e">
        <f t="shared" ca="1" si="4"/>
        <v>#NUM!</v>
      </c>
    </row>
    <row r="36" spans="2:14" x14ac:dyDescent="0.25">
      <c r="B36" t="e">
        <f t="shared" ca="1" si="0"/>
        <v>#NUM!</v>
      </c>
      <c r="C36" t="e">
        <f t="shared" ca="1" si="0"/>
        <v>#NUM!</v>
      </c>
      <c r="D36" t="e">
        <f t="shared" ca="1" si="0"/>
        <v>#NUM!</v>
      </c>
      <c r="E36" t="e">
        <f t="shared" ca="1" si="0"/>
        <v>#NUM!</v>
      </c>
      <c r="F36" t="e">
        <f t="shared" ca="1" si="0"/>
        <v>#NUM!</v>
      </c>
      <c r="G36" t="e">
        <f t="shared" ca="1" si="0"/>
        <v>#NUM!</v>
      </c>
      <c r="H36" t="e">
        <f t="shared" ca="1" si="0"/>
        <v>#NUM!</v>
      </c>
      <c r="I36" t="e">
        <f t="shared" ca="1" si="0"/>
        <v>#NUM!</v>
      </c>
      <c r="J36" t="e">
        <f t="shared" ca="1" si="0"/>
        <v>#NUM!</v>
      </c>
      <c r="K36" t="e">
        <f t="shared" ca="1" si="1"/>
        <v>#NUM!</v>
      </c>
      <c r="L36" t="e">
        <f t="shared" ca="1" si="2"/>
        <v>#NUM!</v>
      </c>
      <c r="M36" t="e">
        <f t="shared" ca="1" si="3"/>
        <v>#NUM!</v>
      </c>
      <c r="N36" t="e">
        <f t="shared" ca="1" si="4"/>
        <v>#NUM!</v>
      </c>
    </row>
    <row r="37" spans="2:14" x14ac:dyDescent="0.25">
      <c r="B37" t="e">
        <f t="shared" ca="1" si="0"/>
        <v>#NUM!</v>
      </c>
      <c r="C37" t="e">
        <f t="shared" ca="1" si="0"/>
        <v>#NUM!</v>
      </c>
      <c r="D37" t="e">
        <f t="shared" ca="1" si="0"/>
        <v>#NUM!</v>
      </c>
      <c r="E37" t="e">
        <f t="shared" ca="1" si="0"/>
        <v>#NUM!</v>
      </c>
      <c r="F37" t="e">
        <f t="shared" ca="1" si="0"/>
        <v>#NUM!</v>
      </c>
      <c r="G37" t="e">
        <f t="shared" ca="1" si="0"/>
        <v>#NUM!</v>
      </c>
      <c r="H37" t="e">
        <f t="shared" ca="1" si="0"/>
        <v>#NUM!</v>
      </c>
      <c r="I37" t="e">
        <f t="shared" ca="1" si="0"/>
        <v>#NUM!</v>
      </c>
      <c r="J37" t="e">
        <f t="shared" ca="1" si="0"/>
        <v>#NUM!</v>
      </c>
      <c r="K37" t="e">
        <f t="shared" ca="1" si="1"/>
        <v>#NUM!</v>
      </c>
      <c r="L37" t="e">
        <f t="shared" ca="1" si="2"/>
        <v>#NUM!</v>
      </c>
      <c r="M37" t="e">
        <f t="shared" ca="1" si="3"/>
        <v>#NUM!</v>
      </c>
      <c r="N37" t="e">
        <f t="shared" ca="1" si="4"/>
        <v>#NUM!</v>
      </c>
    </row>
    <row r="38" spans="2:14" x14ac:dyDescent="0.25">
      <c r="B38" t="e">
        <f t="shared" ca="1" si="0"/>
        <v>#NUM!</v>
      </c>
      <c r="C38" t="e">
        <f t="shared" ca="1" si="0"/>
        <v>#NUM!</v>
      </c>
      <c r="D38" t="e">
        <f t="shared" ca="1" si="0"/>
        <v>#NUM!</v>
      </c>
      <c r="E38" t="e">
        <f t="shared" ca="1" si="0"/>
        <v>#NUM!</v>
      </c>
      <c r="F38" t="e">
        <f t="shared" ca="1" si="0"/>
        <v>#NUM!</v>
      </c>
      <c r="G38" t="e">
        <f t="shared" ca="1" si="0"/>
        <v>#NUM!</v>
      </c>
      <c r="H38" t="e">
        <f t="shared" ca="1" si="0"/>
        <v>#NUM!</v>
      </c>
      <c r="I38" t="e">
        <f t="shared" ca="1" si="0"/>
        <v>#NUM!</v>
      </c>
      <c r="J38" t="e">
        <f t="shared" ca="1" si="0"/>
        <v>#NUM!</v>
      </c>
      <c r="K38" t="e">
        <f t="shared" ca="1" si="1"/>
        <v>#NUM!</v>
      </c>
      <c r="L38" t="e">
        <f t="shared" ca="1" si="2"/>
        <v>#NUM!</v>
      </c>
      <c r="M38" t="e">
        <f t="shared" ca="1" si="3"/>
        <v>#NUM!</v>
      </c>
      <c r="N38" t="e">
        <f t="shared" ca="1" si="4"/>
        <v>#NUM!</v>
      </c>
    </row>
    <row r="39" spans="2:14" x14ac:dyDescent="0.25">
      <c r="B39" t="e">
        <f t="shared" ca="1" si="0"/>
        <v>#NUM!</v>
      </c>
      <c r="C39" t="e">
        <f t="shared" ca="1" si="0"/>
        <v>#NUM!</v>
      </c>
      <c r="D39" t="e">
        <f t="shared" ca="1" si="0"/>
        <v>#NUM!</v>
      </c>
      <c r="E39" t="e">
        <f t="shared" ca="1" si="0"/>
        <v>#NUM!</v>
      </c>
      <c r="F39" t="e">
        <f t="shared" ca="1" si="0"/>
        <v>#NUM!</v>
      </c>
      <c r="G39" t="e">
        <f t="shared" ca="1" si="0"/>
        <v>#NUM!</v>
      </c>
      <c r="H39" t="e">
        <f t="shared" ca="1" si="0"/>
        <v>#NUM!</v>
      </c>
      <c r="I39" t="e">
        <f t="shared" ca="1" si="0"/>
        <v>#NUM!</v>
      </c>
      <c r="J39" t="e">
        <f t="shared" ca="1" si="0"/>
        <v>#NUM!</v>
      </c>
      <c r="K39" t="e">
        <f t="shared" ca="1" si="1"/>
        <v>#NUM!</v>
      </c>
      <c r="L39" t="e">
        <f t="shared" ca="1" si="2"/>
        <v>#NUM!</v>
      </c>
      <c r="M39" t="e">
        <f t="shared" ca="1" si="3"/>
        <v>#NUM!</v>
      </c>
      <c r="N39" t="e">
        <f t="shared" ca="1" si="4"/>
        <v>#NUM!</v>
      </c>
    </row>
    <row r="40" spans="2:14" x14ac:dyDescent="0.25">
      <c r="B40" t="e">
        <f t="shared" ca="1" si="0"/>
        <v>#NUM!</v>
      </c>
      <c r="C40" t="e">
        <f t="shared" ca="1" si="0"/>
        <v>#NUM!</v>
      </c>
      <c r="D40" t="e">
        <f t="shared" ca="1" si="0"/>
        <v>#NUM!</v>
      </c>
      <c r="E40" t="e">
        <f t="shared" ca="1" si="0"/>
        <v>#NUM!</v>
      </c>
      <c r="F40" t="e">
        <f t="shared" ca="1" si="0"/>
        <v>#NUM!</v>
      </c>
      <c r="G40" t="e">
        <f t="shared" ca="1" si="0"/>
        <v>#NUM!</v>
      </c>
      <c r="H40" t="e">
        <f t="shared" ca="1" si="0"/>
        <v>#NUM!</v>
      </c>
      <c r="I40" t="e">
        <f t="shared" ca="1" si="0"/>
        <v>#NUM!</v>
      </c>
      <c r="J40" t="e">
        <f t="shared" ca="1" si="0"/>
        <v>#NUM!</v>
      </c>
      <c r="K40" t="e">
        <f t="shared" ca="1" si="1"/>
        <v>#NUM!</v>
      </c>
      <c r="L40" t="e">
        <f t="shared" ca="1" si="2"/>
        <v>#NUM!</v>
      </c>
      <c r="M40" t="e">
        <f t="shared" ca="1" si="3"/>
        <v>#NUM!</v>
      </c>
      <c r="N40" t="e">
        <f t="shared" ca="1" si="4"/>
        <v>#NUM!</v>
      </c>
    </row>
    <row r="41" spans="2:14" x14ac:dyDescent="0.25">
      <c r="B41" t="e">
        <f t="shared" ca="1" si="0"/>
        <v>#NUM!</v>
      </c>
      <c r="C41" t="e">
        <f t="shared" ca="1" si="0"/>
        <v>#NUM!</v>
      </c>
      <c r="D41" t="e">
        <f t="shared" ca="1" si="0"/>
        <v>#NUM!</v>
      </c>
      <c r="E41" t="e">
        <f t="shared" ca="1" si="0"/>
        <v>#NUM!</v>
      </c>
      <c r="F41" t="e">
        <f t="shared" ca="1" si="0"/>
        <v>#NUM!</v>
      </c>
      <c r="G41" t="e">
        <f t="shared" ca="1" si="0"/>
        <v>#NUM!</v>
      </c>
      <c r="H41" t="e">
        <f t="shared" ca="1" si="0"/>
        <v>#NUM!</v>
      </c>
      <c r="I41" t="e">
        <f t="shared" ca="1" si="0"/>
        <v>#NUM!</v>
      </c>
      <c r="J41" t="e">
        <f t="shared" ca="1" si="0"/>
        <v>#NUM!</v>
      </c>
      <c r="K41" t="e">
        <f t="shared" ca="1" si="1"/>
        <v>#NUM!</v>
      </c>
      <c r="L41" t="e">
        <f t="shared" ca="1" si="2"/>
        <v>#NUM!</v>
      </c>
      <c r="M41" t="e">
        <f t="shared" ca="1" si="3"/>
        <v>#NUM!</v>
      </c>
      <c r="N41" t="e">
        <f t="shared" ca="1" si="4"/>
        <v>#NUM!</v>
      </c>
    </row>
    <row r="42" spans="2:14" x14ac:dyDescent="0.25">
      <c r="B42" t="e">
        <f t="shared" ref="B42:J51" ca="1" si="5">NORMINV(RAND(), $G$7, $G$13)</f>
        <v>#NUM!</v>
      </c>
      <c r="C42" t="e">
        <f t="shared" ca="1" si="5"/>
        <v>#NUM!</v>
      </c>
      <c r="D42" t="e">
        <f t="shared" ca="1" si="5"/>
        <v>#NUM!</v>
      </c>
      <c r="E42" t="e">
        <f t="shared" ca="1" si="5"/>
        <v>#NUM!</v>
      </c>
      <c r="F42" t="e">
        <f t="shared" ca="1" si="5"/>
        <v>#NUM!</v>
      </c>
      <c r="G42" t="e">
        <f t="shared" ca="1" si="5"/>
        <v>#NUM!</v>
      </c>
      <c r="H42" t="e">
        <f t="shared" ca="1" si="5"/>
        <v>#NUM!</v>
      </c>
      <c r="I42" t="e">
        <f t="shared" ca="1" si="5"/>
        <v>#NUM!</v>
      </c>
      <c r="J42" t="e">
        <f t="shared" ca="1" si="5"/>
        <v>#NUM!</v>
      </c>
      <c r="K42" t="e">
        <f t="shared" ca="1" si="1"/>
        <v>#NUM!</v>
      </c>
      <c r="L42" t="e">
        <f t="shared" ca="1" si="2"/>
        <v>#NUM!</v>
      </c>
      <c r="M42" t="e">
        <f t="shared" ca="1" si="3"/>
        <v>#NUM!</v>
      </c>
      <c r="N42" t="e">
        <f t="shared" ca="1" si="4"/>
        <v>#NUM!</v>
      </c>
    </row>
    <row r="43" spans="2:14" x14ac:dyDescent="0.25">
      <c r="B43" t="e">
        <f t="shared" ca="1" si="5"/>
        <v>#NUM!</v>
      </c>
      <c r="C43" t="e">
        <f t="shared" ca="1" si="5"/>
        <v>#NUM!</v>
      </c>
      <c r="D43" t="e">
        <f t="shared" ca="1" si="5"/>
        <v>#NUM!</v>
      </c>
      <c r="E43" t="e">
        <f t="shared" ca="1" si="5"/>
        <v>#NUM!</v>
      </c>
      <c r="F43" t="e">
        <f t="shared" ca="1" si="5"/>
        <v>#NUM!</v>
      </c>
      <c r="G43" t="e">
        <f t="shared" ca="1" si="5"/>
        <v>#NUM!</v>
      </c>
      <c r="H43" t="e">
        <f t="shared" ca="1" si="5"/>
        <v>#NUM!</v>
      </c>
      <c r="I43" t="e">
        <f t="shared" ca="1" si="5"/>
        <v>#NUM!</v>
      </c>
      <c r="J43" t="e">
        <f t="shared" ca="1" si="5"/>
        <v>#NUM!</v>
      </c>
      <c r="K43" t="e">
        <f t="shared" ca="1" si="1"/>
        <v>#NUM!</v>
      </c>
      <c r="L43" t="e">
        <f t="shared" ca="1" si="2"/>
        <v>#NUM!</v>
      </c>
      <c r="M43" t="e">
        <f t="shared" ca="1" si="3"/>
        <v>#NUM!</v>
      </c>
      <c r="N43" t="e">
        <f t="shared" ca="1" si="4"/>
        <v>#NUM!</v>
      </c>
    </row>
    <row r="44" spans="2:14" x14ac:dyDescent="0.25">
      <c r="B44" t="e">
        <f t="shared" ca="1" si="5"/>
        <v>#NUM!</v>
      </c>
      <c r="C44" t="e">
        <f t="shared" ca="1" si="5"/>
        <v>#NUM!</v>
      </c>
      <c r="D44" t="e">
        <f t="shared" ca="1" si="5"/>
        <v>#NUM!</v>
      </c>
      <c r="E44" t="e">
        <f t="shared" ca="1" si="5"/>
        <v>#NUM!</v>
      </c>
      <c r="F44" t="e">
        <f t="shared" ca="1" si="5"/>
        <v>#NUM!</v>
      </c>
      <c r="G44" t="e">
        <f t="shared" ca="1" si="5"/>
        <v>#NUM!</v>
      </c>
      <c r="H44" t="e">
        <f t="shared" ca="1" si="5"/>
        <v>#NUM!</v>
      </c>
      <c r="I44" t="e">
        <f t="shared" ca="1" si="5"/>
        <v>#NUM!</v>
      </c>
      <c r="J44" t="e">
        <f t="shared" ca="1" si="5"/>
        <v>#NUM!</v>
      </c>
      <c r="K44" t="e">
        <f t="shared" ca="1" si="1"/>
        <v>#NUM!</v>
      </c>
      <c r="L44" t="e">
        <f t="shared" ca="1" si="2"/>
        <v>#NUM!</v>
      </c>
      <c r="M44" t="e">
        <f t="shared" ca="1" si="3"/>
        <v>#NUM!</v>
      </c>
      <c r="N44" t="e">
        <f t="shared" ca="1" si="4"/>
        <v>#NUM!</v>
      </c>
    </row>
    <row r="45" spans="2:14" x14ac:dyDescent="0.25">
      <c r="B45" t="e">
        <f t="shared" ca="1" si="5"/>
        <v>#NUM!</v>
      </c>
      <c r="C45" t="e">
        <f t="shared" ca="1" si="5"/>
        <v>#NUM!</v>
      </c>
      <c r="D45" t="e">
        <f t="shared" ca="1" si="5"/>
        <v>#NUM!</v>
      </c>
      <c r="E45" t="e">
        <f t="shared" ca="1" si="5"/>
        <v>#NUM!</v>
      </c>
      <c r="F45" t="e">
        <f t="shared" ca="1" si="5"/>
        <v>#NUM!</v>
      </c>
      <c r="G45" t="e">
        <f t="shared" ca="1" si="5"/>
        <v>#NUM!</v>
      </c>
      <c r="H45" t="e">
        <f t="shared" ca="1" si="5"/>
        <v>#NUM!</v>
      </c>
      <c r="I45" t="e">
        <f t="shared" ca="1" si="5"/>
        <v>#NUM!</v>
      </c>
      <c r="J45" t="e">
        <f t="shared" ca="1" si="5"/>
        <v>#NUM!</v>
      </c>
      <c r="K45" t="e">
        <f t="shared" ca="1" si="1"/>
        <v>#NUM!</v>
      </c>
      <c r="L45" t="e">
        <f t="shared" ca="1" si="2"/>
        <v>#NUM!</v>
      </c>
      <c r="M45" t="e">
        <f t="shared" ca="1" si="3"/>
        <v>#NUM!</v>
      </c>
      <c r="N45" t="e">
        <f t="shared" ca="1" si="4"/>
        <v>#NUM!</v>
      </c>
    </row>
    <row r="46" spans="2:14" x14ac:dyDescent="0.25">
      <c r="B46" t="e">
        <f t="shared" ca="1" si="5"/>
        <v>#NUM!</v>
      </c>
      <c r="C46" t="e">
        <f t="shared" ca="1" si="5"/>
        <v>#NUM!</v>
      </c>
      <c r="D46" t="e">
        <f t="shared" ca="1" si="5"/>
        <v>#NUM!</v>
      </c>
      <c r="E46" t="e">
        <f t="shared" ca="1" si="5"/>
        <v>#NUM!</v>
      </c>
      <c r="F46" t="e">
        <f t="shared" ca="1" si="5"/>
        <v>#NUM!</v>
      </c>
      <c r="G46" t="e">
        <f t="shared" ca="1" si="5"/>
        <v>#NUM!</v>
      </c>
      <c r="H46" t="e">
        <f t="shared" ca="1" si="5"/>
        <v>#NUM!</v>
      </c>
      <c r="I46" t="e">
        <f t="shared" ca="1" si="5"/>
        <v>#NUM!</v>
      </c>
      <c r="J46" t="e">
        <f t="shared" ca="1" si="5"/>
        <v>#NUM!</v>
      </c>
      <c r="K46" t="e">
        <f t="shared" ca="1" si="1"/>
        <v>#NUM!</v>
      </c>
      <c r="L46" t="e">
        <f t="shared" ca="1" si="2"/>
        <v>#NUM!</v>
      </c>
      <c r="M46" t="e">
        <f t="shared" ca="1" si="3"/>
        <v>#NUM!</v>
      </c>
      <c r="N46" t="e">
        <f t="shared" ca="1" si="4"/>
        <v>#NUM!</v>
      </c>
    </row>
    <row r="47" spans="2:14" x14ac:dyDescent="0.25">
      <c r="B47" t="e">
        <f t="shared" ca="1" si="5"/>
        <v>#NUM!</v>
      </c>
      <c r="C47" t="e">
        <f t="shared" ca="1" si="5"/>
        <v>#NUM!</v>
      </c>
      <c r="D47" t="e">
        <f t="shared" ca="1" si="5"/>
        <v>#NUM!</v>
      </c>
      <c r="E47" t="e">
        <f t="shared" ca="1" si="5"/>
        <v>#NUM!</v>
      </c>
      <c r="F47" t="e">
        <f t="shared" ca="1" si="5"/>
        <v>#NUM!</v>
      </c>
      <c r="G47" t="e">
        <f t="shared" ca="1" si="5"/>
        <v>#NUM!</v>
      </c>
      <c r="H47" t="e">
        <f t="shared" ca="1" si="5"/>
        <v>#NUM!</v>
      </c>
      <c r="I47" t="e">
        <f t="shared" ca="1" si="5"/>
        <v>#NUM!</v>
      </c>
      <c r="J47" t="e">
        <f t="shared" ca="1" si="5"/>
        <v>#NUM!</v>
      </c>
      <c r="K47" t="e">
        <f t="shared" ca="1" si="1"/>
        <v>#NUM!</v>
      </c>
      <c r="L47" t="e">
        <f t="shared" ca="1" si="2"/>
        <v>#NUM!</v>
      </c>
      <c r="M47" t="e">
        <f t="shared" ca="1" si="3"/>
        <v>#NUM!</v>
      </c>
      <c r="N47" t="e">
        <f t="shared" ca="1" si="4"/>
        <v>#NUM!</v>
      </c>
    </row>
    <row r="48" spans="2:14" x14ac:dyDescent="0.25">
      <c r="B48" t="e">
        <f t="shared" ca="1" si="5"/>
        <v>#NUM!</v>
      </c>
      <c r="C48" t="e">
        <f t="shared" ca="1" si="5"/>
        <v>#NUM!</v>
      </c>
      <c r="D48" t="e">
        <f t="shared" ca="1" si="5"/>
        <v>#NUM!</v>
      </c>
      <c r="E48" t="e">
        <f t="shared" ca="1" si="5"/>
        <v>#NUM!</v>
      </c>
      <c r="F48" t="e">
        <f t="shared" ca="1" si="5"/>
        <v>#NUM!</v>
      </c>
      <c r="G48" t="e">
        <f t="shared" ca="1" si="5"/>
        <v>#NUM!</v>
      </c>
      <c r="H48" t="e">
        <f t="shared" ca="1" si="5"/>
        <v>#NUM!</v>
      </c>
      <c r="I48" t="e">
        <f t="shared" ca="1" si="5"/>
        <v>#NUM!</v>
      </c>
      <c r="J48" t="e">
        <f t="shared" ca="1" si="5"/>
        <v>#NUM!</v>
      </c>
      <c r="K48" t="e">
        <f t="shared" ca="1" si="1"/>
        <v>#NUM!</v>
      </c>
      <c r="L48" t="e">
        <f t="shared" ca="1" si="2"/>
        <v>#NUM!</v>
      </c>
      <c r="M48" t="e">
        <f t="shared" ca="1" si="3"/>
        <v>#NUM!</v>
      </c>
      <c r="N48" t="e">
        <f t="shared" ca="1" si="4"/>
        <v>#NUM!</v>
      </c>
    </row>
    <row r="49" spans="2:14" x14ac:dyDescent="0.25">
      <c r="B49" t="e">
        <f t="shared" ca="1" si="5"/>
        <v>#NUM!</v>
      </c>
      <c r="C49" t="e">
        <f t="shared" ca="1" si="5"/>
        <v>#NUM!</v>
      </c>
      <c r="D49" t="e">
        <f t="shared" ca="1" si="5"/>
        <v>#NUM!</v>
      </c>
      <c r="E49" t="e">
        <f t="shared" ca="1" si="5"/>
        <v>#NUM!</v>
      </c>
      <c r="F49" t="e">
        <f t="shared" ca="1" si="5"/>
        <v>#NUM!</v>
      </c>
      <c r="G49" t="e">
        <f t="shared" ca="1" si="5"/>
        <v>#NUM!</v>
      </c>
      <c r="H49" t="e">
        <f t="shared" ca="1" si="5"/>
        <v>#NUM!</v>
      </c>
      <c r="I49" t="e">
        <f t="shared" ca="1" si="5"/>
        <v>#NUM!</v>
      </c>
      <c r="J49" t="e">
        <f t="shared" ca="1" si="5"/>
        <v>#NUM!</v>
      </c>
      <c r="K49" t="e">
        <f t="shared" ca="1" si="1"/>
        <v>#NUM!</v>
      </c>
      <c r="L49" t="e">
        <f t="shared" ca="1" si="2"/>
        <v>#NUM!</v>
      </c>
      <c r="M49" t="e">
        <f t="shared" ca="1" si="3"/>
        <v>#NUM!</v>
      </c>
      <c r="N49" t="e">
        <f t="shared" ca="1" si="4"/>
        <v>#NUM!</v>
      </c>
    </row>
    <row r="50" spans="2:14" x14ac:dyDescent="0.25">
      <c r="B50" t="e">
        <f t="shared" ca="1" si="5"/>
        <v>#NUM!</v>
      </c>
      <c r="C50" t="e">
        <f t="shared" ca="1" si="5"/>
        <v>#NUM!</v>
      </c>
      <c r="D50" t="e">
        <f t="shared" ca="1" si="5"/>
        <v>#NUM!</v>
      </c>
      <c r="E50" t="e">
        <f t="shared" ca="1" si="5"/>
        <v>#NUM!</v>
      </c>
      <c r="F50" t="e">
        <f t="shared" ca="1" si="5"/>
        <v>#NUM!</v>
      </c>
      <c r="G50" t="e">
        <f t="shared" ca="1" si="5"/>
        <v>#NUM!</v>
      </c>
      <c r="H50" t="e">
        <f t="shared" ca="1" si="5"/>
        <v>#NUM!</v>
      </c>
      <c r="I50" t="e">
        <f t="shared" ca="1" si="5"/>
        <v>#NUM!</v>
      </c>
      <c r="J50" t="e">
        <f t="shared" ca="1" si="5"/>
        <v>#NUM!</v>
      </c>
      <c r="K50" t="e">
        <f t="shared" ca="1" si="1"/>
        <v>#NUM!</v>
      </c>
      <c r="L50" t="e">
        <f t="shared" ca="1" si="2"/>
        <v>#NUM!</v>
      </c>
      <c r="M50" t="e">
        <f t="shared" ca="1" si="3"/>
        <v>#NUM!</v>
      </c>
      <c r="N50" t="e">
        <f t="shared" ca="1" si="4"/>
        <v>#NUM!</v>
      </c>
    </row>
    <row r="51" spans="2:14" x14ac:dyDescent="0.25">
      <c r="B51" t="e">
        <f t="shared" ca="1" si="5"/>
        <v>#NUM!</v>
      </c>
      <c r="C51" t="e">
        <f t="shared" ca="1" si="5"/>
        <v>#NUM!</v>
      </c>
      <c r="D51" t="e">
        <f t="shared" ca="1" si="5"/>
        <v>#NUM!</v>
      </c>
      <c r="E51" t="e">
        <f t="shared" ca="1" si="5"/>
        <v>#NUM!</v>
      </c>
      <c r="F51" t="e">
        <f t="shared" ca="1" si="5"/>
        <v>#NUM!</v>
      </c>
      <c r="G51" t="e">
        <f t="shared" ca="1" si="5"/>
        <v>#NUM!</v>
      </c>
      <c r="H51" t="e">
        <f t="shared" ca="1" si="5"/>
        <v>#NUM!</v>
      </c>
      <c r="I51" t="e">
        <f t="shared" ca="1" si="5"/>
        <v>#NUM!</v>
      </c>
      <c r="J51" t="e">
        <f t="shared" ca="1" si="5"/>
        <v>#NUM!</v>
      </c>
      <c r="K51" t="e">
        <f t="shared" ca="1" si="1"/>
        <v>#NUM!</v>
      </c>
      <c r="L51" t="e">
        <f t="shared" ca="1" si="2"/>
        <v>#NUM!</v>
      </c>
      <c r="M51" t="e">
        <f t="shared" ca="1" si="3"/>
        <v>#NUM!</v>
      </c>
      <c r="N51" t="e">
        <f t="shared" ca="1" si="4"/>
        <v>#NUM!</v>
      </c>
    </row>
    <row r="52" spans="2:14" x14ac:dyDescent="0.25">
      <c r="B52" t="e">
        <f t="shared" ref="B52:J61" ca="1" si="6">NORMINV(RAND(), $G$7, $G$13)</f>
        <v>#NUM!</v>
      </c>
      <c r="C52" t="e">
        <f t="shared" ca="1" si="6"/>
        <v>#NUM!</v>
      </c>
      <c r="D52" t="e">
        <f t="shared" ca="1" si="6"/>
        <v>#NUM!</v>
      </c>
      <c r="E52" t="e">
        <f t="shared" ca="1" si="6"/>
        <v>#NUM!</v>
      </c>
      <c r="F52" t="e">
        <f t="shared" ca="1" si="6"/>
        <v>#NUM!</v>
      </c>
      <c r="G52" t="e">
        <f t="shared" ca="1" si="6"/>
        <v>#NUM!</v>
      </c>
      <c r="H52" t="e">
        <f t="shared" ca="1" si="6"/>
        <v>#NUM!</v>
      </c>
      <c r="I52" t="e">
        <f t="shared" ca="1" si="6"/>
        <v>#NUM!</v>
      </c>
      <c r="J52" t="e">
        <f t="shared" ca="1" si="6"/>
        <v>#NUM!</v>
      </c>
      <c r="K52" t="e">
        <f t="shared" ca="1" si="1"/>
        <v>#NUM!</v>
      </c>
      <c r="L52" t="e">
        <f t="shared" ca="1" si="2"/>
        <v>#NUM!</v>
      </c>
      <c r="M52" t="e">
        <f t="shared" ca="1" si="3"/>
        <v>#NUM!</v>
      </c>
      <c r="N52" t="e">
        <f t="shared" ca="1" si="4"/>
        <v>#NUM!</v>
      </c>
    </row>
    <row r="53" spans="2:14" x14ac:dyDescent="0.25">
      <c r="B53" t="e">
        <f t="shared" ca="1" si="6"/>
        <v>#NUM!</v>
      </c>
      <c r="C53" t="e">
        <f t="shared" ca="1" si="6"/>
        <v>#NUM!</v>
      </c>
      <c r="D53" t="e">
        <f t="shared" ca="1" si="6"/>
        <v>#NUM!</v>
      </c>
      <c r="E53" t="e">
        <f t="shared" ca="1" si="6"/>
        <v>#NUM!</v>
      </c>
      <c r="F53" t="e">
        <f t="shared" ca="1" si="6"/>
        <v>#NUM!</v>
      </c>
      <c r="G53" t="e">
        <f t="shared" ca="1" si="6"/>
        <v>#NUM!</v>
      </c>
      <c r="H53" t="e">
        <f t="shared" ca="1" si="6"/>
        <v>#NUM!</v>
      </c>
      <c r="I53" t="e">
        <f t="shared" ca="1" si="6"/>
        <v>#NUM!</v>
      </c>
      <c r="J53" t="e">
        <f t="shared" ca="1" si="6"/>
        <v>#NUM!</v>
      </c>
      <c r="K53" t="e">
        <f t="shared" ca="1" si="1"/>
        <v>#NUM!</v>
      </c>
      <c r="L53" t="e">
        <f t="shared" ca="1" si="2"/>
        <v>#NUM!</v>
      </c>
      <c r="M53" t="e">
        <f t="shared" ca="1" si="3"/>
        <v>#NUM!</v>
      </c>
      <c r="N53" t="e">
        <f t="shared" ca="1" si="4"/>
        <v>#NUM!</v>
      </c>
    </row>
    <row r="54" spans="2:14" x14ac:dyDescent="0.25">
      <c r="B54" t="e">
        <f t="shared" ca="1" si="6"/>
        <v>#NUM!</v>
      </c>
      <c r="C54" t="e">
        <f t="shared" ca="1" si="6"/>
        <v>#NUM!</v>
      </c>
      <c r="D54" t="e">
        <f t="shared" ca="1" si="6"/>
        <v>#NUM!</v>
      </c>
      <c r="E54" t="e">
        <f t="shared" ca="1" si="6"/>
        <v>#NUM!</v>
      </c>
      <c r="F54" t="e">
        <f t="shared" ca="1" si="6"/>
        <v>#NUM!</v>
      </c>
      <c r="G54" t="e">
        <f t="shared" ca="1" si="6"/>
        <v>#NUM!</v>
      </c>
      <c r="H54" t="e">
        <f t="shared" ca="1" si="6"/>
        <v>#NUM!</v>
      </c>
      <c r="I54" t="e">
        <f t="shared" ca="1" si="6"/>
        <v>#NUM!</v>
      </c>
      <c r="J54" t="e">
        <f t="shared" ca="1" si="6"/>
        <v>#NUM!</v>
      </c>
      <c r="K54" t="e">
        <f t="shared" ca="1" si="1"/>
        <v>#NUM!</v>
      </c>
      <c r="L54" t="e">
        <f t="shared" ca="1" si="2"/>
        <v>#NUM!</v>
      </c>
      <c r="M54" t="e">
        <f t="shared" ca="1" si="3"/>
        <v>#NUM!</v>
      </c>
      <c r="N54" t="e">
        <f t="shared" ca="1" si="4"/>
        <v>#NUM!</v>
      </c>
    </row>
    <row r="55" spans="2:14" x14ac:dyDescent="0.25">
      <c r="B55" t="e">
        <f t="shared" ca="1" si="6"/>
        <v>#NUM!</v>
      </c>
      <c r="C55" t="e">
        <f t="shared" ca="1" si="6"/>
        <v>#NUM!</v>
      </c>
      <c r="D55" t="e">
        <f t="shared" ca="1" si="6"/>
        <v>#NUM!</v>
      </c>
      <c r="E55" t="e">
        <f t="shared" ca="1" si="6"/>
        <v>#NUM!</v>
      </c>
      <c r="F55" t="e">
        <f t="shared" ca="1" si="6"/>
        <v>#NUM!</v>
      </c>
      <c r="G55" t="e">
        <f t="shared" ca="1" si="6"/>
        <v>#NUM!</v>
      </c>
      <c r="H55" t="e">
        <f t="shared" ca="1" si="6"/>
        <v>#NUM!</v>
      </c>
      <c r="I55" t="e">
        <f t="shared" ca="1" si="6"/>
        <v>#NUM!</v>
      </c>
      <c r="J55" t="e">
        <f t="shared" ca="1" si="6"/>
        <v>#NUM!</v>
      </c>
      <c r="K55" t="e">
        <f t="shared" ca="1" si="1"/>
        <v>#NUM!</v>
      </c>
      <c r="L55" t="e">
        <f t="shared" ca="1" si="2"/>
        <v>#NUM!</v>
      </c>
      <c r="M55" t="e">
        <f t="shared" ca="1" si="3"/>
        <v>#NUM!</v>
      </c>
      <c r="N55" t="e">
        <f t="shared" ca="1" si="4"/>
        <v>#NUM!</v>
      </c>
    </row>
    <row r="56" spans="2:14" x14ac:dyDescent="0.25">
      <c r="B56" t="e">
        <f t="shared" ca="1" si="6"/>
        <v>#NUM!</v>
      </c>
      <c r="C56" t="e">
        <f t="shared" ca="1" si="6"/>
        <v>#NUM!</v>
      </c>
      <c r="D56" t="e">
        <f t="shared" ca="1" si="6"/>
        <v>#NUM!</v>
      </c>
      <c r="E56" t="e">
        <f t="shared" ca="1" si="6"/>
        <v>#NUM!</v>
      </c>
      <c r="F56" t="e">
        <f t="shared" ca="1" si="6"/>
        <v>#NUM!</v>
      </c>
      <c r="G56" t="e">
        <f t="shared" ca="1" si="6"/>
        <v>#NUM!</v>
      </c>
      <c r="H56" t="e">
        <f t="shared" ca="1" si="6"/>
        <v>#NUM!</v>
      </c>
      <c r="I56" t="e">
        <f t="shared" ca="1" si="6"/>
        <v>#NUM!</v>
      </c>
      <c r="J56" t="e">
        <f t="shared" ca="1" si="6"/>
        <v>#NUM!</v>
      </c>
      <c r="K56" t="e">
        <f t="shared" ca="1" si="1"/>
        <v>#NUM!</v>
      </c>
      <c r="L56" t="e">
        <f t="shared" ca="1" si="2"/>
        <v>#NUM!</v>
      </c>
      <c r="M56" t="e">
        <f t="shared" ca="1" si="3"/>
        <v>#NUM!</v>
      </c>
      <c r="N56" t="e">
        <f t="shared" ca="1" si="4"/>
        <v>#NUM!</v>
      </c>
    </row>
    <row r="57" spans="2:14" x14ac:dyDescent="0.25">
      <c r="B57" t="e">
        <f t="shared" ca="1" si="6"/>
        <v>#NUM!</v>
      </c>
      <c r="C57" t="e">
        <f t="shared" ca="1" si="6"/>
        <v>#NUM!</v>
      </c>
      <c r="D57" t="e">
        <f t="shared" ca="1" si="6"/>
        <v>#NUM!</v>
      </c>
      <c r="E57" t="e">
        <f t="shared" ca="1" si="6"/>
        <v>#NUM!</v>
      </c>
      <c r="F57" t="e">
        <f t="shared" ca="1" si="6"/>
        <v>#NUM!</v>
      </c>
      <c r="G57" t="e">
        <f t="shared" ca="1" si="6"/>
        <v>#NUM!</v>
      </c>
      <c r="H57" t="e">
        <f t="shared" ca="1" si="6"/>
        <v>#NUM!</v>
      </c>
      <c r="I57" t="e">
        <f t="shared" ca="1" si="6"/>
        <v>#NUM!</v>
      </c>
      <c r="J57" t="e">
        <f t="shared" ca="1" si="6"/>
        <v>#NUM!</v>
      </c>
      <c r="K57" t="e">
        <f t="shared" ca="1" si="1"/>
        <v>#NUM!</v>
      </c>
      <c r="L57" t="e">
        <f t="shared" ca="1" si="2"/>
        <v>#NUM!</v>
      </c>
      <c r="M57" t="e">
        <f t="shared" ca="1" si="3"/>
        <v>#NUM!</v>
      </c>
      <c r="N57" t="e">
        <f t="shared" ca="1" si="4"/>
        <v>#NUM!</v>
      </c>
    </row>
    <row r="58" spans="2:14" x14ac:dyDescent="0.25">
      <c r="B58" t="e">
        <f t="shared" ca="1" si="6"/>
        <v>#NUM!</v>
      </c>
      <c r="C58" t="e">
        <f t="shared" ca="1" si="6"/>
        <v>#NUM!</v>
      </c>
      <c r="D58" t="e">
        <f t="shared" ca="1" si="6"/>
        <v>#NUM!</v>
      </c>
      <c r="E58" t="e">
        <f t="shared" ca="1" si="6"/>
        <v>#NUM!</v>
      </c>
      <c r="F58" t="e">
        <f t="shared" ca="1" si="6"/>
        <v>#NUM!</v>
      </c>
      <c r="G58" t="e">
        <f t="shared" ca="1" si="6"/>
        <v>#NUM!</v>
      </c>
      <c r="H58" t="e">
        <f t="shared" ca="1" si="6"/>
        <v>#NUM!</v>
      </c>
      <c r="I58" t="e">
        <f t="shared" ca="1" si="6"/>
        <v>#NUM!</v>
      </c>
      <c r="J58" t="e">
        <f t="shared" ca="1" si="6"/>
        <v>#NUM!</v>
      </c>
      <c r="K58" t="e">
        <f t="shared" ca="1" si="1"/>
        <v>#NUM!</v>
      </c>
      <c r="L58" t="e">
        <f t="shared" ca="1" si="2"/>
        <v>#NUM!</v>
      </c>
      <c r="M58" t="e">
        <f t="shared" ca="1" si="3"/>
        <v>#NUM!</v>
      </c>
      <c r="N58" t="e">
        <f t="shared" ca="1" si="4"/>
        <v>#NUM!</v>
      </c>
    </row>
    <row r="59" spans="2:14" x14ac:dyDescent="0.25">
      <c r="B59" t="e">
        <f t="shared" ca="1" si="6"/>
        <v>#NUM!</v>
      </c>
      <c r="C59" t="e">
        <f t="shared" ca="1" si="6"/>
        <v>#NUM!</v>
      </c>
      <c r="D59" t="e">
        <f t="shared" ca="1" si="6"/>
        <v>#NUM!</v>
      </c>
      <c r="E59" t="e">
        <f t="shared" ca="1" si="6"/>
        <v>#NUM!</v>
      </c>
      <c r="F59" t="e">
        <f t="shared" ca="1" si="6"/>
        <v>#NUM!</v>
      </c>
      <c r="G59" t="e">
        <f t="shared" ca="1" si="6"/>
        <v>#NUM!</v>
      </c>
      <c r="H59" t="e">
        <f t="shared" ca="1" si="6"/>
        <v>#NUM!</v>
      </c>
      <c r="I59" t="e">
        <f t="shared" ca="1" si="6"/>
        <v>#NUM!</v>
      </c>
      <c r="J59" t="e">
        <f t="shared" ca="1" si="6"/>
        <v>#NUM!</v>
      </c>
      <c r="K59" t="e">
        <f t="shared" ca="1" si="1"/>
        <v>#NUM!</v>
      </c>
      <c r="L59" t="e">
        <f t="shared" ca="1" si="2"/>
        <v>#NUM!</v>
      </c>
      <c r="M59" t="e">
        <f t="shared" ca="1" si="3"/>
        <v>#NUM!</v>
      </c>
      <c r="N59" t="e">
        <f t="shared" ca="1" si="4"/>
        <v>#NUM!</v>
      </c>
    </row>
    <row r="60" spans="2:14" x14ac:dyDescent="0.25">
      <c r="B60" t="e">
        <f t="shared" ca="1" si="6"/>
        <v>#NUM!</v>
      </c>
      <c r="C60" t="e">
        <f t="shared" ca="1" si="6"/>
        <v>#NUM!</v>
      </c>
      <c r="D60" t="e">
        <f t="shared" ca="1" si="6"/>
        <v>#NUM!</v>
      </c>
      <c r="E60" t="e">
        <f t="shared" ca="1" si="6"/>
        <v>#NUM!</v>
      </c>
      <c r="F60" t="e">
        <f t="shared" ca="1" si="6"/>
        <v>#NUM!</v>
      </c>
      <c r="G60" t="e">
        <f t="shared" ca="1" si="6"/>
        <v>#NUM!</v>
      </c>
      <c r="H60" t="e">
        <f t="shared" ca="1" si="6"/>
        <v>#NUM!</v>
      </c>
      <c r="I60" t="e">
        <f t="shared" ca="1" si="6"/>
        <v>#NUM!</v>
      </c>
      <c r="J60" t="e">
        <f t="shared" ca="1" si="6"/>
        <v>#NUM!</v>
      </c>
      <c r="K60" t="e">
        <f t="shared" ca="1" si="1"/>
        <v>#NUM!</v>
      </c>
      <c r="L60" t="e">
        <f t="shared" ca="1" si="2"/>
        <v>#NUM!</v>
      </c>
      <c r="M60" t="e">
        <f t="shared" ca="1" si="3"/>
        <v>#NUM!</v>
      </c>
      <c r="N60" t="e">
        <f t="shared" ca="1" si="4"/>
        <v>#NUM!</v>
      </c>
    </row>
    <row r="61" spans="2:14" x14ac:dyDescent="0.25">
      <c r="B61" t="e">
        <f t="shared" ca="1" si="6"/>
        <v>#NUM!</v>
      </c>
      <c r="C61" t="e">
        <f t="shared" ca="1" si="6"/>
        <v>#NUM!</v>
      </c>
      <c r="D61" t="e">
        <f t="shared" ca="1" si="6"/>
        <v>#NUM!</v>
      </c>
      <c r="E61" t="e">
        <f t="shared" ca="1" si="6"/>
        <v>#NUM!</v>
      </c>
      <c r="F61" t="e">
        <f t="shared" ca="1" si="6"/>
        <v>#NUM!</v>
      </c>
      <c r="G61" t="e">
        <f t="shared" ca="1" si="6"/>
        <v>#NUM!</v>
      </c>
      <c r="H61" t="e">
        <f t="shared" ca="1" si="6"/>
        <v>#NUM!</v>
      </c>
      <c r="I61" t="e">
        <f t="shared" ca="1" si="6"/>
        <v>#NUM!</v>
      </c>
      <c r="J61" t="e">
        <f t="shared" ca="1" si="6"/>
        <v>#NUM!</v>
      </c>
      <c r="K61" t="e">
        <f t="shared" ca="1" si="1"/>
        <v>#NUM!</v>
      </c>
      <c r="L61" t="e">
        <f t="shared" ca="1" si="2"/>
        <v>#NUM!</v>
      </c>
      <c r="M61" t="e">
        <f t="shared" ca="1" si="3"/>
        <v>#NUM!</v>
      </c>
      <c r="N61" t="e">
        <f t="shared" ca="1" si="4"/>
        <v>#NUM!</v>
      </c>
    </row>
    <row r="62" spans="2:14" x14ac:dyDescent="0.25">
      <c r="B62" t="e">
        <f t="shared" ref="B62:J71" ca="1" si="7">NORMINV(RAND(), $G$7, $G$13)</f>
        <v>#NUM!</v>
      </c>
      <c r="C62" t="e">
        <f t="shared" ca="1" si="7"/>
        <v>#NUM!</v>
      </c>
      <c r="D62" t="e">
        <f t="shared" ca="1" si="7"/>
        <v>#NUM!</v>
      </c>
      <c r="E62" t="e">
        <f t="shared" ca="1" si="7"/>
        <v>#NUM!</v>
      </c>
      <c r="F62" t="e">
        <f t="shared" ca="1" si="7"/>
        <v>#NUM!</v>
      </c>
      <c r="G62" t="e">
        <f t="shared" ca="1" si="7"/>
        <v>#NUM!</v>
      </c>
      <c r="H62" t="e">
        <f t="shared" ca="1" si="7"/>
        <v>#NUM!</v>
      </c>
      <c r="I62" t="e">
        <f t="shared" ca="1" si="7"/>
        <v>#NUM!</v>
      </c>
      <c r="J62" t="e">
        <f t="shared" ca="1" si="7"/>
        <v>#NUM!</v>
      </c>
      <c r="K62" t="e">
        <f t="shared" ca="1" si="1"/>
        <v>#NUM!</v>
      </c>
      <c r="L62" t="e">
        <f t="shared" ca="1" si="2"/>
        <v>#NUM!</v>
      </c>
      <c r="M62" t="e">
        <f t="shared" ca="1" si="3"/>
        <v>#NUM!</v>
      </c>
      <c r="N62" t="e">
        <f t="shared" ca="1" si="4"/>
        <v>#NUM!</v>
      </c>
    </row>
    <row r="63" spans="2:14" x14ac:dyDescent="0.25">
      <c r="B63" t="e">
        <f t="shared" ca="1" si="7"/>
        <v>#NUM!</v>
      </c>
      <c r="C63" t="e">
        <f t="shared" ca="1" si="7"/>
        <v>#NUM!</v>
      </c>
      <c r="D63" t="e">
        <f t="shared" ca="1" si="7"/>
        <v>#NUM!</v>
      </c>
      <c r="E63" t="e">
        <f t="shared" ca="1" si="7"/>
        <v>#NUM!</v>
      </c>
      <c r="F63" t="e">
        <f t="shared" ca="1" si="7"/>
        <v>#NUM!</v>
      </c>
      <c r="G63" t="e">
        <f t="shared" ca="1" si="7"/>
        <v>#NUM!</v>
      </c>
      <c r="H63" t="e">
        <f t="shared" ca="1" si="7"/>
        <v>#NUM!</v>
      </c>
      <c r="I63" t="e">
        <f t="shared" ca="1" si="7"/>
        <v>#NUM!</v>
      </c>
      <c r="J63" t="e">
        <f t="shared" ca="1" si="7"/>
        <v>#NUM!</v>
      </c>
      <c r="K63" t="e">
        <f t="shared" ca="1" si="1"/>
        <v>#NUM!</v>
      </c>
      <c r="L63" t="e">
        <f t="shared" ca="1" si="2"/>
        <v>#NUM!</v>
      </c>
      <c r="M63" t="e">
        <f t="shared" ca="1" si="3"/>
        <v>#NUM!</v>
      </c>
      <c r="N63" t="e">
        <f t="shared" ca="1" si="4"/>
        <v>#NUM!</v>
      </c>
    </row>
    <row r="64" spans="2:14" x14ac:dyDescent="0.25">
      <c r="B64" t="e">
        <f t="shared" ca="1" si="7"/>
        <v>#NUM!</v>
      </c>
      <c r="C64" t="e">
        <f t="shared" ca="1" si="7"/>
        <v>#NUM!</v>
      </c>
      <c r="D64" t="e">
        <f t="shared" ca="1" si="7"/>
        <v>#NUM!</v>
      </c>
      <c r="E64" t="e">
        <f t="shared" ca="1" si="7"/>
        <v>#NUM!</v>
      </c>
      <c r="F64" t="e">
        <f t="shared" ca="1" si="7"/>
        <v>#NUM!</v>
      </c>
      <c r="G64" t="e">
        <f t="shared" ca="1" si="7"/>
        <v>#NUM!</v>
      </c>
      <c r="H64" t="e">
        <f t="shared" ca="1" si="7"/>
        <v>#NUM!</v>
      </c>
      <c r="I64" t="e">
        <f t="shared" ca="1" si="7"/>
        <v>#NUM!</v>
      </c>
      <c r="J64" t="e">
        <f t="shared" ca="1" si="7"/>
        <v>#NUM!</v>
      </c>
      <c r="K64" t="e">
        <f t="shared" ref="K64:K95" ca="1" si="8">AVERAGE(B64:J64)</f>
        <v>#NUM!</v>
      </c>
      <c r="L64" t="e">
        <f t="shared" ref="L64:L95" ca="1" si="9">STDEV(B64:J64)</f>
        <v>#NUM!</v>
      </c>
      <c r="M64" t="e">
        <f t="shared" ref="M64:M95" ca="1" si="10">((RANK(K64, $K$32:$K$131, 1)-0.3) / (100+0.4))</f>
        <v>#NUM!</v>
      </c>
      <c r="N64" t="e">
        <f t="shared" ref="N64:N95" ca="1" si="11">((RANK(L64, $L$32:$L$131, 1)-0.3) / (100+0.4))</f>
        <v>#NUM!</v>
      </c>
    </row>
    <row r="65" spans="2:14" x14ac:dyDescent="0.25">
      <c r="B65" t="e">
        <f t="shared" ca="1" si="7"/>
        <v>#NUM!</v>
      </c>
      <c r="C65" t="e">
        <f t="shared" ca="1" si="7"/>
        <v>#NUM!</v>
      </c>
      <c r="D65" t="e">
        <f t="shared" ca="1" si="7"/>
        <v>#NUM!</v>
      </c>
      <c r="E65" t="e">
        <f t="shared" ca="1" si="7"/>
        <v>#NUM!</v>
      </c>
      <c r="F65" t="e">
        <f t="shared" ca="1" si="7"/>
        <v>#NUM!</v>
      </c>
      <c r="G65" t="e">
        <f t="shared" ca="1" si="7"/>
        <v>#NUM!</v>
      </c>
      <c r="H65" t="e">
        <f t="shared" ca="1" si="7"/>
        <v>#NUM!</v>
      </c>
      <c r="I65" t="e">
        <f t="shared" ca="1" si="7"/>
        <v>#NUM!</v>
      </c>
      <c r="J65" t="e">
        <f t="shared" ca="1" si="7"/>
        <v>#NUM!</v>
      </c>
      <c r="K65" t="e">
        <f t="shared" ca="1" si="8"/>
        <v>#NUM!</v>
      </c>
      <c r="L65" t="e">
        <f t="shared" ca="1" si="9"/>
        <v>#NUM!</v>
      </c>
      <c r="M65" t="e">
        <f t="shared" ca="1" si="10"/>
        <v>#NUM!</v>
      </c>
      <c r="N65" t="e">
        <f t="shared" ca="1" si="11"/>
        <v>#NUM!</v>
      </c>
    </row>
    <row r="66" spans="2:14" x14ac:dyDescent="0.25">
      <c r="B66" t="e">
        <f t="shared" ca="1" si="7"/>
        <v>#NUM!</v>
      </c>
      <c r="C66" t="e">
        <f t="shared" ca="1" si="7"/>
        <v>#NUM!</v>
      </c>
      <c r="D66" t="e">
        <f t="shared" ca="1" si="7"/>
        <v>#NUM!</v>
      </c>
      <c r="E66" t="e">
        <f t="shared" ca="1" si="7"/>
        <v>#NUM!</v>
      </c>
      <c r="F66" t="e">
        <f t="shared" ca="1" si="7"/>
        <v>#NUM!</v>
      </c>
      <c r="G66" t="e">
        <f t="shared" ca="1" si="7"/>
        <v>#NUM!</v>
      </c>
      <c r="H66" t="e">
        <f t="shared" ca="1" si="7"/>
        <v>#NUM!</v>
      </c>
      <c r="I66" t="e">
        <f t="shared" ca="1" si="7"/>
        <v>#NUM!</v>
      </c>
      <c r="J66" t="e">
        <f t="shared" ca="1" si="7"/>
        <v>#NUM!</v>
      </c>
      <c r="K66" t="e">
        <f t="shared" ca="1" si="8"/>
        <v>#NUM!</v>
      </c>
      <c r="L66" t="e">
        <f t="shared" ca="1" si="9"/>
        <v>#NUM!</v>
      </c>
      <c r="M66" t="e">
        <f t="shared" ca="1" si="10"/>
        <v>#NUM!</v>
      </c>
      <c r="N66" t="e">
        <f t="shared" ca="1" si="11"/>
        <v>#NUM!</v>
      </c>
    </row>
    <row r="67" spans="2:14" x14ac:dyDescent="0.25">
      <c r="B67" t="e">
        <f t="shared" ca="1" si="7"/>
        <v>#NUM!</v>
      </c>
      <c r="C67" t="e">
        <f t="shared" ca="1" si="7"/>
        <v>#NUM!</v>
      </c>
      <c r="D67" t="e">
        <f t="shared" ca="1" si="7"/>
        <v>#NUM!</v>
      </c>
      <c r="E67" t="e">
        <f t="shared" ca="1" si="7"/>
        <v>#NUM!</v>
      </c>
      <c r="F67" t="e">
        <f t="shared" ca="1" si="7"/>
        <v>#NUM!</v>
      </c>
      <c r="G67" t="e">
        <f t="shared" ca="1" si="7"/>
        <v>#NUM!</v>
      </c>
      <c r="H67" t="e">
        <f t="shared" ca="1" si="7"/>
        <v>#NUM!</v>
      </c>
      <c r="I67" t="e">
        <f t="shared" ca="1" si="7"/>
        <v>#NUM!</v>
      </c>
      <c r="J67" t="e">
        <f t="shared" ca="1" si="7"/>
        <v>#NUM!</v>
      </c>
      <c r="K67" t="e">
        <f t="shared" ca="1" si="8"/>
        <v>#NUM!</v>
      </c>
      <c r="L67" t="e">
        <f t="shared" ca="1" si="9"/>
        <v>#NUM!</v>
      </c>
      <c r="M67" t="e">
        <f t="shared" ca="1" si="10"/>
        <v>#NUM!</v>
      </c>
      <c r="N67" t="e">
        <f t="shared" ca="1" si="11"/>
        <v>#NUM!</v>
      </c>
    </row>
    <row r="68" spans="2:14" x14ac:dyDescent="0.25">
      <c r="B68" t="e">
        <f t="shared" ca="1" si="7"/>
        <v>#NUM!</v>
      </c>
      <c r="C68" t="e">
        <f t="shared" ca="1" si="7"/>
        <v>#NUM!</v>
      </c>
      <c r="D68" t="e">
        <f t="shared" ca="1" si="7"/>
        <v>#NUM!</v>
      </c>
      <c r="E68" t="e">
        <f t="shared" ca="1" si="7"/>
        <v>#NUM!</v>
      </c>
      <c r="F68" t="e">
        <f t="shared" ca="1" si="7"/>
        <v>#NUM!</v>
      </c>
      <c r="G68" t="e">
        <f t="shared" ca="1" si="7"/>
        <v>#NUM!</v>
      </c>
      <c r="H68" t="e">
        <f t="shared" ca="1" si="7"/>
        <v>#NUM!</v>
      </c>
      <c r="I68" t="e">
        <f t="shared" ca="1" si="7"/>
        <v>#NUM!</v>
      </c>
      <c r="J68" t="e">
        <f t="shared" ca="1" si="7"/>
        <v>#NUM!</v>
      </c>
      <c r="K68" t="e">
        <f t="shared" ca="1" si="8"/>
        <v>#NUM!</v>
      </c>
      <c r="L68" t="e">
        <f t="shared" ca="1" si="9"/>
        <v>#NUM!</v>
      </c>
      <c r="M68" t="e">
        <f t="shared" ca="1" si="10"/>
        <v>#NUM!</v>
      </c>
      <c r="N68" t="e">
        <f t="shared" ca="1" si="11"/>
        <v>#NUM!</v>
      </c>
    </row>
    <row r="69" spans="2:14" x14ac:dyDescent="0.25">
      <c r="B69" t="e">
        <f t="shared" ca="1" si="7"/>
        <v>#NUM!</v>
      </c>
      <c r="C69" t="e">
        <f t="shared" ca="1" si="7"/>
        <v>#NUM!</v>
      </c>
      <c r="D69" t="e">
        <f t="shared" ca="1" si="7"/>
        <v>#NUM!</v>
      </c>
      <c r="E69" t="e">
        <f t="shared" ca="1" si="7"/>
        <v>#NUM!</v>
      </c>
      <c r="F69" t="e">
        <f t="shared" ca="1" si="7"/>
        <v>#NUM!</v>
      </c>
      <c r="G69" t="e">
        <f t="shared" ca="1" si="7"/>
        <v>#NUM!</v>
      </c>
      <c r="H69" t="e">
        <f t="shared" ca="1" si="7"/>
        <v>#NUM!</v>
      </c>
      <c r="I69" t="e">
        <f t="shared" ca="1" si="7"/>
        <v>#NUM!</v>
      </c>
      <c r="J69" t="e">
        <f t="shared" ca="1" si="7"/>
        <v>#NUM!</v>
      </c>
      <c r="K69" t="e">
        <f t="shared" ca="1" si="8"/>
        <v>#NUM!</v>
      </c>
      <c r="L69" t="e">
        <f t="shared" ca="1" si="9"/>
        <v>#NUM!</v>
      </c>
      <c r="M69" t="e">
        <f t="shared" ca="1" si="10"/>
        <v>#NUM!</v>
      </c>
      <c r="N69" t="e">
        <f t="shared" ca="1" si="11"/>
        <v>#NUM!</v>
      </c>
    </row>
    <row r="70" spans="2:14" x14ac:dyDescent="0.25">
      <c r="B70" t="e">
        <f t="shared" ca="1" si="7"/>
        <v>#NUM!</v>
      </c>
      <c r="C70" t="e">
        <f t="shared" ca="1" si="7"/>
        <v>#NUM!</v>
      </c>
      <c r="D70" t="e">
        <f t="shared" ca="1" si="7"/>
        <v>#NUM!</v>
      </c>
      <c r="E70" t="e">
        <f t="shared" ca="1" si="7"/>
        <v>#NUM!</v>
      </c>
      <c r="F70" t="e">
        <f t="shared" ca="1" si="7"/>
        <v>#NUM!</v>
      </c>
      <c r="G70" t="e">
        <f t="shared" ca="1" si="7"/>
        <v>#NUM!</v>
      </c>
      <c r="H70" t="e">
        <f t="shared" ca="1" si="7"/>
        <v>#NUM!</v>
      </c>
      <c r="I70" t="e">
        <f t="shared" ca="1" si="7"/>
        <v>#NUM!</v>
      </c>
      <c r="J70" t="e">
        <f t="shared" ca="1" si="7"/>
        <v>#NUM!</v>
      </c>
      <c r="K70" t="e">
        <f t="shared" ca="1" si="8"/>
        <v>#NUM!</v>
      </c>
      <c r="L70" t="e">
        <f t="shared" ca="1" si="9"/>
        <v>#NUM!</v>
      </c>
      <c r="M70" t="e">
        <f t="shared" ca="1" si="10"/>
        <v>#NUM!</v>
      </c>
      <c r="N70" t="e">
        <f t="shared" ca="1" si="11"/>
        <v>#NUM!</v>
      </c>
    </row>
    <row r="71" spans="2:14" x14ac:dyDescent="0.25">
      <c r="B71" t="e">
        <f t="shared" ca="1" si="7"/>
        <v>#NUM!</v>
      </c>
      <c r="C71" t="e">
        <f t="shared" ca="1" si="7"/>
        <v>#NUM!</v>
      </c>
      <c r="D71" t="e">
        <f t="shared" ca="1" si="7"/>
        <v>#NUM!</v>
      </c>
      <c r="E71" t="e">
        <f t="shared" ca="1" si="7"/>
        <v>#NUM!</v>
      </c>
      <c r="F71" t="e">
        <f t="shared" ca="1" si="7"/>
        <v>#NUM!</v>
      </c>
      <c r="G71" t="e">
        <f t="shared" ca="1" si="7"/>
        <v>#NUM!</v>
      </c>
      <c r="H71" t="e">
        <f t="shared" ca="1" si="7"/>
        <v>#NUM!</v>
      </c>
      <c r="I71" t="e">
        <f t="shared" ca="1" si="7"/>
        <v>#NUM!</v>
      </c>
      <c r="J71" t="e">
        <f t="shared" ca="1" si="7"/>
        <v>#NUM!</v>
      </c>
      <c r="K71" t="e">
        <f t="shared" ca="1" si="8"/>
        <v>#NUM!</v>
      </c>
      <c r="L71" t="e">
        <f t="shared" ca="1" si="9"/>
        <v>#NUM!</v>
      </c>
      <c r="M71" t="e">
        <f t="shared" ca="1" si="10"/>
        <v>#NUM!</v>
      </c>
      <c r="N71" t="e">
        <f t="shared" ca="1" si="11"/>
        <v>#NUM!</v>
      </c>
    </row>
    <row r="72" spans="2:14" x14ac:dyDescent="0.25">
      <c r="B72" t="e">
        <f t="shared" ref="B72:J81" ca="1" si="12">NORMINV(RAND(), $G$7, $G$13)</f>
        <v>#NUM!</v>
      </c>
      <c r="C72" t="e">
        <f t="shared" ca="1" si="12"/>
        <v>#NUM!</v>
      </c>
      <c r="D72" t="e">
        <f t="shared" ca="1" si="12"/>
        <v>#NUM!</v>
      </c>
      <c r="E72" t="e">
        <f t="shared" ca="1" si="12"/>
        <v>#NUM!</v>
      </c>
      <c r="F72" t="e">
        <f t="shared" ca="1" si="12"/>
        <v>#NUM!</v>
      </c>
      <c r="G72" t="e">
        <f t="shared" ca="1" si="12"/>
        <v>#NUM!</v>
      </c>
      <c r="H72" t="e">
        <f t="shared" ca="1" si="12"/>
        <v>#NUM!</v>
      </c>
      <c r="I72" t="e">
        <f t="shared" ca="1" si="12"/>
        <v>#NUM!</v>
      </c>
      <c r="J72" t="e">
        <f t="shared" ca="1" si="12"/>
        <v>#NUM!</v>
      </c>
      <c r="K72" t="e">
        <f t="shared" ca="1" si="8"/>
        <v>#NUM!</v>
      </c>
      <c r="L72" t="e">
        <f t="shared" ca="1" si="9"/>
        <v>#NUM!</v>
      </c>
      <c r="M72" t="e">
        <f t="shared" ca="1" si="10"/>
        <v>#NUM!</v>
      </c>
      <c r="N72" t="e">
        <f t="shared" ca="1" si="11"/>
        <v>#NUM!</v>
      </c>
    </row>
    <row r="73" spans="2:14" x14ac:dyDescent="0.25">
      <c r="B73" t="e">
        <f t="shared" ca="1" si="12"/>
        <v>#NUM!</v>
      </c>
      <c r="C73" t="e">
        <f t="shared" ca="1" si="12"/>
        <v>#NUM!</v>
      </c>
      <c r="D73" t="e">
        <f t="shared" ca="1" si="12"/>
        <v>#NUM!</v>
      </c>
      <c r="E73" t="e">
        <f t="shared" ca="1" si="12"/>
        <v>#NUM!</v>
      </c>
      <c r="F73" t="e">
        <f t="shared" ca="1" si="12"/>
        <v>#NUM!</v>
      </c>
      <c r="G73" t="e">
        <f t="shared" ca="1" si="12"/>
        <v>#NUM!</v>
      </c>
      <c r="H73" t="e">
        <f t="shared" ca="1" si="12"/>
        <v>#NUM!</v>
      </c>
      <c r="I73" t="e">
        <f t="shared" ca="1" si="12"/>
        <v>#NUM!</v>
      </c>
      <c r="J73" t="e">
        <f t="shared" ca="1" si="12"/>
        <v>#NUM!</v>
      </c>
      <c r="K73" t="e">
        <f t="shared" ca="1" si="8"/>
        <v>#NUM!</v>
      </c>
      <c r="L73" t="e">
        <f t="shared" ca="1" si="9"/>
        <v>#NUM!</v>
      </c>
      <c r="M73" t="e">
        <f t="shared" ca="1" si="10"/>
        <v>#NUM!</v>
      </c>
      <c r="N73" t="e">
        <f t="shared" ca="1" si="11"/>
        <v>#NUM!</v>
      </c>
    </row>
    <row r="74" spans="2:14" x14ac:dyDescent="0.25">
      <c r="B74" t="e">
        <f t="shared" ca="1" si="12"/>
        <v>#NUM!</v>
      </c>
      <c r="C74" t="e">
        <f t="shared" ca="1" si="12"/>
        <v>#NUM!</v>
      </c>
      <c r="D74" t="e">
        <f t="shared" ca="1" si="12"/>
        <v>#NUM!</v>
      </c>
      <c r="E74" t="e">
        <f t="shared" ca="1" si="12"/>
        <v>#NUM!</v>
      </c>
      <c r="F74" t="e">
        <f t="shared" ca="1" si="12"/>
        <v>#NUM!</v>
      </c>
      <c r="G74" t="e">
        <f t="shared" ca="1" si="12"/>
        <v>#NUM!</v>
      </c>
      <c r="H74" t="e">
        <f t="shared" ca="1" si="12"/>
        <v>#NUM!</v>
      </c>
      <c r="I74" t="e">
        <f t="shared" ca="1" si="12"/>
        <v>#NUM!</v>
      </c>
      <c r="J74" t="e">
        <f t="shared" ca="1" si="12"/>
        <v>#NUM!</v>
      </c>
      <c r="K74" t="e">
        <f t="shared" ca="1" si="8"/>
        <v>#NUM!</v>
      </c>
      <c r="L74" t="e">
        <f t="shared" ca="1" si="9"/>
        <v>#NUM!</v>
      </c>
      <c r="M74" t="e">
        <f t="shared" ca="1" si="10"/>
        <v>#NUM!</v>
      </c>
      <c r="N74" t="e">
        <f t="shared" ca="1" si="11"/>
        <v>#NUM!</v>
      </c>
    </row>
    <row r="75" spans="2:14" x14ac:dyDescent="0.25">
      <c r="B75" t="e">
        <f t="shared" ca="1" si="12"/>
        <v>#NUM!</v>
      </c>
      <c r="C75" t="e">
        <f t="shared" ca="1" si="12"/>
        <v>#NUM!</v>
      </c>
      <c r="D75" t="e">
        <f t="shared" ca="1" si="12"/>
        <v>#NUM!</v>
      </c>
      <c r="E75" t="e">
        <f t="shared" ca="1" si="12"/>
        <v>#NUM!</v>
      </c>
      <c r="F75" t="e">
        <f t="shared" ca="1" si="12"/>
        <v>#NUM!</v>
      </c>
      <c r="G75" t="e">
        <f t="shared" ca="1" si="12"/>
        <v>#NUM!</v>
      </c>
      <c r="H75" t="e">
        <f t="shared" ca="1" si="12"/>
        <v>#NUM!</v>
      </c>
      <c r="I75" t="e">
        <f t="shared" ca="1" si="12"/>
        <v>#NUM!</v>
      </c>
      <c r="J75" t="e">
        <f t="shared" ca="1" si="12"/>
        <v>#NUM!</v>
      </c>
      <c r="K75" t="e">
        <f t="shared" ca="1" si="8"/>
        <v>#NUM!</v>
      </c>
      <c r="L75" t="e">
        <f t="shared" ca="1" si="9"/>
        <v>#NUM!</v>
      </c>
      <c r="M75" t="e">
        <f t="shared" ca="1" si="10"/>
        <v>#NUM!</v>
      </c>
      <c r="N75" t="e">
        <f t="shared" ca="1" si="11"/>
        <v>#NUM!</v>
      </c>
    </row>
    <row r="76" spans="2:14" x14ac:dyDescent="0.25">
      <c r="B76" t="e">
        <f t="shared" ca="1" si="12"/>
        <v>#NUM!</v>
      </c>
      <c r="C76" t="e">
        <f t="shared" ca="1" si="12"/>
        <v>#NUM!</v>
      </c>
      <c r="D76" t="e">
        <f t="shared" ca="1" si="12"/>
        <v>#NUM!</v>
      </c>
      <c r="E76" t="e">
        <f t="shared" ca="1" si="12"/>
        <v>#NUM!</v>
      </c>
      <c r="F76" t="e">
        <f t="shared" ca="1" si="12"/>
        <v>#NUM!</v>
      </c>
      <c r="G76" t="e">
        <f t="shared" ca="1" si="12"/>
        <v>#NUM!</v>
      </c>
      <c r="H76" t="e">
        <f t="shared" ca="1" si="12"/>
        <v>#NUM!</v>
      </c>
      <c r="I76" t="e">
        <f t="shared" ca="1" si="12"/>
        <v>#NUM!</v>
      </c>
      <c r="J76" t="e">
        <f t="shared" ca="1" si="12"/>
        <v>#NUM!</v>
      </c>
      <c r="K76" t="e">
        <f t="shared" ca="1" si="8"/>
        <v>#NUM!</v>
      </c>
      <c r="L76" t="e">
        <f t="shared" ca="1" si="9"/>
        <v>#NUM!</v>
      </c>
      <c r="M76" t="e">
        <f t="shared" ca="1" si="10"/>
        <v>#NUM!</v>
      </c>
      <c r="N76" t="e">
        <f t="shared" ca="1" si="11"/>
        <v>#NUM!</v>
      </c>
    </row>
    <row r="77" spans="2:14" x14ac:dyDescent="0.25">
      <c r="B77" t="e">
        <f t="shared" ca="1" si="12"/>
        <v>#NUM!</v>
      </c>
      <c r="C77" t="e">
        <f t="shared" ca="1" si="12"/>
        <v>#NUM!</v>
      </c>
      <c r="D77" t="e">
        <f t="shared" ca="1" si="12"/>
        <v>#NUM!</v>
      </c>
      <c r="E77" t="e">
        <f t="shared" ca="1" si="12"/>
        <v>#NUM!</v>
      </c>
      <c r="F77" t="e">
        <f t="shared" ca="1" si="12"/>
        <v>#NUM!</v>
      </c>
      <c r="G77" t="e">
        <f t="shared" ca="1" si="12"/>
        <v>#NUM!</v>
      </c>
      <c r="H77" t="e">
        <f t="shared" ca="1" si="12"/>
        <v>#NUM!</v>
      </c>
      <c r="I77" t="e">
        <f t="shared" ca="1" si="12"/>
        <v>#NUM!</v>
      </c>
      <c r="J77" t="e">
        <f t="shared" ca="1" si="12"/>
        <v>#NUM!</v>
      </c>
      <c r="K77" t="e">
        <f t="shared" ca="1" si="8"/>
        <v>#NUM!</v>
      </c>
      <c r="L77" t="e">
        <f t="shared" ca="1" si="9"/>
        <v>#NUM!</v>
      </c>
      <c r="M77" t="e">
        <f t="shared" ca="1" si="10"/>
        <v>#NUM!</v>
      </c>
      <c r="N77" t="e">
        <f t="shared" ca="1" si="11"/>
        <v>#NUM!</v>
      </c>
    </row>
    <row r="78" spans="2:14" x14ac:dyDescent="0.25">
      <c r="B78" t="e">
        <f t="shared" ca="1" si="12"/>
        <v>#NUM!</v>
      </c>
      <c r="C78" t="e">
        <f t="shared" ca="1" si="12"/>
        <v>#NUM!</v>
      </c>
      <c r="D78" t="e">
        <f t="shared" ca="1" si="12"/>
        <v>#NUM!</v>
      </c>
      <c r="E78" t="e">
        <f t="shared" ca="1" si="12"/>
        <v>#NUM!</v>
      </c>
      <c r="F78" t="e">
        <f t="shared" ca="1" si="12"/>
        <v>#NUM!</v>
      </c>
      <c r="G78" t="e">
        <f t="shared" ca="1" si="12"/>
        <v>#NUM!</v>
      </c>
      <c r="H78" t="e">
        <f t="shared" ca="1" si="12"/>
        <v>#NUM!</v>
      </c>
      <c r="I78" t="e">
        <f t="shared" ca="1" si="12"/>
        <v>#NUM!</v>
      </c>
      <c r="J78" t="e">
        <f t="shared" ca="1" si="12"/>
        <v>#NUM!</v>
      </c>
      <c r="K78" t="e">
        <f t="shared" ca="1" si="8"/>
        <v>#NUM!</v>
      </c>
      <c r="L78" t="e">
        <f t="shared" ca="1" si="9"/>
        <v>#NUM!</v>
      </c>
      <c r="M78" t="e">
        <f t="shared" ca="1" si="10"/>
        <v>#NUM!</v>
      </c>
      <c r="N78" t="e">
        <f t="shared" ca="1" si="11"/>
        <v>#NUM!</v>
      </c>
    </row>
    <row r="79" spans="2:14" x14ac:dyDescent="0.25">
      <c r="B79" t="e">
        <f t="shared" ca="1" si="12"/>
        <v>#NUM!</v>
      </c>
      <c r="C79" t="e">
        <f t="shared" ca="1" si="12"/>
        <v>#NUM!</v>
      </c>
      <c r="D79" t="e">
        <f t="shared" ca="1" si="12"/>
        <v>#NUM!</v>
      </c>
      <c r="E79" t="e">
        <f t="shared" ca="1" si="12"/>
        <v>#NUM!</v>
      </c>
      <c r="F79" t="e">
        <f t="shared" ca="1" si="12"/>
        <v>#NUM!</v>
      </c>
      <c r="G79" t="e">
        <f t="shared" ca="1" si="12"/>
        <v>#NUM!</v>
      </c>
      <c r="H79" t="e">
        <f t="shared" ca="1" si="12"/>
        <v>#NUM!</v>
      </c>
      <c r="I79" t="e">
        <f t="shared" ca="1" si="12"/>
        <v>#NUM!</v>
      </c>
      <c r="J79" t="e">
        <f t="shared" ca="1" si="12"/>
        <v>#NUM!</v>
      </c>
      <c r="K79" t="e">
        <f t="shared" ca="1" si="8"/>
        <v>#NUM!</v>
      </c>
      <c r="L79" t="e">
        <f t="shared" ca="1" si="9"/>
        <v>#NUM!</v>
      </c>
      <c r="M79" t="e">
        <f t="shared" ca="1" si="10"/>
        <v>#NUM!</v>
      </c>
      <c r="N79" t="e">
        <f t="shared" ca="1" si="11"/>
        <v>#NUM!</v>
      </c>
    </row>
    <row r="80" spans="2:14" x14ac:dyDescent="0.25">
      <c r="B80" t="e">
        <f t="shared" ca="1" si="12"/>
        <v>#NUM!</v>
      </c>
      <c r="C80" t="e">
        <f t="shared" ca="1" si="12"/>
        <v>#NUM!</v>
      </c>
      <c r="D80" t="e">
        <f t="shared" ca="1" si="12"/>
        <v>#NUM!</v>
      </c>
      <c r="E80" t="e">
        <f t="shared" ca="1" si="12"/>
        <v>#NUM!</v>
      </c>
      <c r="F80" t="e">
        <f t="shared" ca="1" si="12"/>
        <v>#NUM!</v>
      </c>
      <c r="G80" t="e">
        <f t="shared" ca="1" si="12"/>
        <v>#NUM!</v>
      </c>
      <c r="H80" t="e">
        <f t="shared" ca="1" si="12"/>
        <v>#NUM!</v>
      </c>
      <c r="I80" t="e">
        <f t="shared" ca="1" si="12"/>
        <v>#NUM!</v>
      </c>
      <c r="J80" t="e">
        <f t="shared" ca="1" si="12"/>
        <v>#NUM!</v>
      </c>
      <c r="K80" t="e">
        <f t="shared" ca="1" si="8"/>
        <v>#NUM!</v>
      </c>
      <c r="L80" t="e">
        <f t="shared" ca="1" si="9"/>
        <v>#NUM!</v>
      </c>
      <c r="M80" t="e">
        <f t="shared" ca="1" si="10"/>
        <v>#NUM!</v>
      </c>
      <c r="N80" t="e">
        <f t="shared" ca="1" si="11"/>
        <v>#NUM!</v>
      </c>
    </row>
    <row r="81" spans="2:14" x14ac:dyDescent="0.25">
      <c r="B81" t="e">
        <f t="shared" ca="1" si="12"/>
        <v>#NUM!</v>
      </c>
      <c r="C81" t="e">
        <f t="shared" ca="1" si="12"/>
        <v>#NUM!</v>
      </c>
      <c r="D81" t="e">
        <f t="shared" ca="1" si="12"/>
        <v>#NUM!</v>
      </c>
      <c r="E81" t="e">
        <f t="shared" ca="1" si="12"/>
        <v>#NUM!</v>
      </c>
      <c r="F81" t="e">
        <f t="shared" ca="1" si="12"/>
        <v>#NUM!</v>
      </c>
      <c r="G81" t="e">
        <f t="shared" ca="1" si="12"/>
        <v>#NUM!</v>
      </c>
      <c r="H81" t="e">
        <f t="shared" ca="1" si="12"/>
        <v>#NUM!</v>
      </c>
      <c r="I81" t="e">
        <f t="shared" ca="1" si="12"/>
        <v>#NUM!</v>
      </c>
      <c r="J81" t="e">
        <f t="shared" ca="1" si="12"/>
        <v>#NUM!</v>
      </c>
      <c r="K81" t="e">
        <f t="shared" ca="1" si="8"/>
        <v>#NUM!</v>
      </c>
      <c r="L81" t="e">
        <f t="shared" ca="1" si="9"/>
        <v>#NUM!</v>
      </c>
      <c r="M81" t="e">
        <f t="shared" ca="1" si="10"/>
        <v>#NUM!</v>
      </c>
      <c r="N81" t="e">
        <f t="shared" ca="1" si="11"/>
        <v>#NUM!</v>
      </c>
    </row>
    <row r="82" spans="2:14" x14ac:dyDescent="0.25">
      <c r="B82" t="e">
        <f t="shared" ref="B82:J91" ca="1" si="13">NORMINV(RAND(), $G$7, $G$13)</f>
        <v>#NUM!</v>
      </c>
      <c r="C82" t="e">
        <f t="shared" ca="1" si="13"/>
        <v>#NUM!</v>
      </c>
      <c r="D82" t="e">
        <f t="shared" ca="1" si="13"/>
        <v>#NUM!</v>
      </c>
      <c r="E82" t="e">
        <f t="shared" ca="1" si="13"/>
        <v>#NUM!</v>
      </c>
      <c r="F82" t="e">
        <f t="shared" ca="1" si="13"/>
        <v>#NUM!</v>
      </c>
      <c r="G82" t="e">
        <f t="shared" ca="1" si="13"/>
        <v>#NUM!</v>
      </c>
      <c r="H82" t="e">
        <f t="shared" ca="1" si="13"/>
        <v>#NUM!</v>
      </c>
      <c r="I82" t="e">
        <f t="shared" ca="1" si="13"/>
        <v>#NUM!</v>
      </c>
      <c r="J82" t="e">
        <f t="shared" ca="1" si="13"/>
        <v>#NUM!</v>
      </c>
      <c r="K82" t="e">
        <f t="shared" ca="1" si="8"/>
        <v>#NUM!</v>
      </c>
      <c r="L82" t="e">
        <f t="shared" ca="1" si="9"/>
        <v>#NUM!</v>
      </c>
      <c r="M82" t="e">
        <f t="shared" ca="1" si="10"/>
        <v>#NUM!</v>
      </c>
      <c r="N82" t="e">
        <f t="shared" ca="1" si="11"/>
        <v>#NUM!</v>
      </c>
    </row>
    <row r="83" spans="2:14" x14ac:dyDescent="0.25">
      <c r="B83" t="e">
        <f t="shared" ca="1" si="13"/>
        <v>#NUM!</v>
      </c>
      <c r="C83" t="e">
        <f t="shared" ca="1" si="13"/>
        <v>#NUM!</v>
      </c>
      <c r="D83" t="e">
        <f t="shared" ca="1" si="13"/>
        <v>#NUM!</v>
      </c>
      <c r="E83" t="e">
        <f t="shared" ca="1" si="13"/>
        <v>#NUM!</v>
      </c>
      <c r="F83" t="e">
        <f t="shared" ca="1" si="13"/>
        <v>#NUM!</v>
      </c>
      <c r="G83" t="e">
        <f t="shared" ca="1" si="13"/>
        <v>#NUM!</v>
      </c>
      <c r="H83" t="e">
        <f t="shared" ca="1" si="13"/>
        <v>#NUM!</v>
      </c>
      <c r="I83" t="e">
        <f t="shared" ca="1" si="13"/>
        <v>#NUM!</v>
      </c>
      <c r="J83" t="e">
        <f t="shared" ca="1" si="13"/>
        <v>#NUM!</v>
      </c>
      <c r="K83" t="e">
        <f t="shared" ca="1" si="8"/>
        <v>#NUM!</v>
      </c>
      <c r="L83" t="e">
        <f t="shared" ca="1" si="9"/>
        <v>#NUM!</v>
      </c>
      <c r="M83" t="e">
        <f t="shared" ca="1" si="10"/>
        <v>#NUM!</v>
      </c>
      <c r="N83" t="e">
        <f t="shared" ca="1" si="11"/>
        <v>#NUM!</v>
      </c>
    </row>
    <row r="84" spans="2:14" x14ac:dyDescent="0.25">
      <c r="B84" t="e">
        <f t="shared" ca="1" si="13"/>
        <v>#NUM!</v>
      </c>
      <c r="C84" t="e">
        <f t="shared" ca="1" si="13"/>
        <v>#NUM!</v>
      </c>
      <c r="D84" t="e">
        <f t="shared" ca="1" si="13"/>
        <v>#NUM!</v>
      </c>
      <c r="E84" t="e">
        <f t="shared" ca="1" si="13"/>
        <v>#NUM!</v>
      </c>
      <c r="F84" t="e">
        <f t="shared" ca="1" si="13"/>
        <v>#NUM!</v>
      </c>
      <c r="G84" t="e">
        <f t="shared" ca="1" si="13"/>
        <v>#NUM!</v>
      </c>
      <c r="H84" t="e">
        <f t="shared" ca="1" si="13"/>
        <v>#NUM!</v>
      </c>
      <c r="I84" t="e">
        <f t="shared" ca="1" si="13"/>
        <v>#NUM!</v>
      </c>
      <c r="J84" t="e">
        <f t="shared" ca="1" si="13"/>
        <v>#NUM!</v>
      </c>
      <c r="K84" t="e">
        <f t="shared" ca="1" si="8"/>
        <v>#NUM!</v>
      </c>
      <c r="L84" t="e">
        <f t="shared" ca="1" si="9"/>
        <v>#NUM!</v>
      </c>
      <c r="M84" t="e">
        <f t="shared" ca="1" si="10"/>
        <v>#NUM!</v>
      </c>
      <c r="N84" t="e">
        <f t="shared" ca="1" si="11"/>
        <v>#NUM!</v>
      </c>
    </row>
    <row r="85" spans="2:14" x14ac:dyDescent="0.25">
      <c r="B85" t="e">
        <f t="shared" ca="1" si="13"/>
        <v>#NUM!</v>
      </c>
      <c r="C85" t="e">
        <f t="shared" ca="1" si="13"/>
        <v>#NUM!</v>
      </c>
      <c r="D85" t="e">
        <f t="shared" ca="1" si="13"/>
        <v>#NUM!</v>
      </c>
      <c r="E85" t="e">
        <f t="shared" ca="1" si="13"/>
        <v>#NUM!</v>
      </c>
      <c r="F85" t="e">
        <f t="shared" ca="1" si="13"/>
        <v>#NUM!</v>
      </c>
      <c r="G85" t="e">
        <f t="shared" ca="1" si="13"/>
        <v>#NUM!</v>
      </c>
      <c r="H85" t="e">
        <f t="shared" ca="1" si="13"/>
        <v>#NUM!</v>
      </c>
      <c r="I85" t="e">
        <f t="shared" ca="1" si="13"/>
        <v>#NUM!</v>
      </c>
      <c r="J85" t="e">
        <f t="shared" ca="1" si="13"/>
        <v>#NUM!</v>
      </c>
      <c r="K85" t="e">
        <f t="shared" ca="1" si="8"/>
        <v>#NUM!</v>
      </c>
      <c r="L85" t="e">
        <f t="shared" ca="1" si="9"/>
        <v>#NUM!</v>
      </c>
      <c r="M85" t="e">
        <f t="shared" ca="1" si="10"/>
        <v>#NUM!</v>
      </c>
      <c r="N85" t="e">
        <f t="shared" ca="1" si="11"/>
        <v>#NUM!</v>
      </c>
    </row>
    <row r="86" spans="2:14" x14ac:dyDescent="0.25">
      <c r="B86" t="e">
        <f t="shared" ca="1" si="13"/>
        <v>#NUM!</v>
      </c>
      <c r="C86" t="e">
        <f t="shared" ca="1" si="13"/>
        <v>#NUM!</v>
      </c>
      <c r="D86" t="e">
        <f t="shared" ca="1" si="13"/>
        <v>#NUM!</v>
      </c>
      <c r="E86" t="e">
        <f t="shared" ca="1" si="13"/>
        <v>#NUM!</v>
      </c>
      <c r="F86" t="e">
        <f t="shared" ca="1" si="13"/>
        <v>#NUM!</v>
      </c>
      <c r="G86" t="e">
        <f t="shared" ca="1" si="13"/>
        <v>#NUM!</v>
      </c>
      <c r="H86" t="e">
        <f t="shared" ca="1" si="13"/>
        <v>#NUM!</v>
      </c>
      <c r="I86" t="e">
        <f t="shared" ca="1" si="13"/>
        <v>#NUM!</v>
      </c>
      <c r="J86" t="e">
        <f t="shared" ca="1" si="13"/>
        <v>#NUM!</v>
      </c>
      <c r="K86" t="e">
        <f t="shared" ca="1" si="8"/>
        <v>#NUM!</v>
      </c>
      <c r="L86" t="e">
        <f t="shared" ca="1" si="9"/>
        <v>#NUM!</v>
      </c>
      <c r="M86" t="e">
        <f t="shared" ca="1" si="10"/>
        <v>#NUM!</v>
      </c>
      <c r="N86" t="e">
        <f t="shared" ca="1" si="11"/>
        <v>#NUM!</v>
      </c>
    </row>
    <row r="87" spans="2:14" x14ac:dyDescent="0.25">
      <c r="B87" t="e">
        <f t="shared" ca="1" si="13"/>
        <v>#NUM!</v>
      </c>
      <c r="C87" t="e">
        <f t="shared" ca="1" si="13"/>
        <v>#NUM!</v>
      </c>
      <c r="D87" t="e">
        <f t="shared" ca="1" si="13"/>
        <v>#NUM!</v>
      </c>
      <c r="E87" t="e">
        <f t="shared" ca="1" si="13"/>
        <v>#NUM!</v>
      </c>
      <c r="F87" t="e">
        <f t="shared" ca="1" si="13"/>
        <v>#NUM!</v>
      </c>
      <c r="G87" t="e">
        <f t="shared" ca="1" si="13"/>
        <v>#NUM!</v>
      </c>
      <c r="H87" t="e">
        <f t="shared" ca="1" si="13"/>
        <v>#NUM!</v>
      </c>
      <c r="I87" t="e">
        <f t="shared" ca="1" si="13"/>
        <v>#NUM!</v>
      </c>
      <c r="J87" t="e">
        <f t="shared" ca="1" si="13"/>
        <v>#NUM!</v>
      </c>
      <c r="K87" t="e">
        <f t="shared" ca="1" si="8"/>
        <v>#NUM!</v>
      </c>
      <c r="L87" t="e">
        <f t="shared" ca="1" si="9"/>
        <v>#NUM!</v>
      </c>
      <c r="M87" t="e">
        <f t="shared" ca="1" si="10"/>
        <v>#NUM!</v>
      </c>
      <c r="N87" t="e">
        <f t="shared" ca="1" si="11"/>
        <v>#NUM!</v>
      </c>
    </row>
    <row r="88" spans="2:14" x14ac:dyDescent="0.25">
      <c r="B88" t="e">
        <f t="shared" ca="1" si="13"/>
        <v>#NUM!</v>
      </c>
      <c r="C88" t="e">
        <f t="shared" ca="1" si="13"/>
        <v>#NUM!</v>
      </c>
      <c r="D88" t="e">
        <f t="shared" ca="1" si="13"/>
        <v>#NUM!</v>
      </c>
      <c r="E88" t="e">
        <f t="shared" ca="1" si="13"/>
        <v>#NUM!</v>
      </c>
      <c r="F88" t="e">
        <f t="shared" ca="1" si="13"/>
        <v>#NUM!</v>
      </c>
      <c r="G88" t="e">
        <f t="shared" ca="1" si="13"/>
        <v>#NUM!</v>
      </c>
      <c r="H88" t="e">
        <f t="shared" ca="1" si="13"/>
        <v>#NUM!</v>
      </c>
      <c r="I88" t="e">
        <f t="shared" ca="1" si="13"/>
        <v>#NUM!</v>
      </c>
      <c r="J88" t="e">
        <f t="shared" ca="1" si="13"/>
        <v>#NUM!</v>
      </c>
      <c r="K88" t="e">
        <f t="shared" ca="1" si="8"/>
        <v>#NUM!</v>
      </c>
      <c r="L88" t="e">
        <f t="shared" ca="1" si="9"/>
        <v>#NUM!</v>
      </c>
      <c r="M88" t="e">
        <f t="shared" ca="1" si="10"/>
        <v>#NUM!</v>
      </c>
      <c r="N88" t="e">
        <f t="shared" ca="1" si="11"/>
        <v>#NUM!</v>
      </c>
    </row>
    <row r="89" spans="2:14" x14ac:dyDescent="0.25">
      <c r="B89" t="e">
        <f t="shared" ca="1" si="13"/>
        <v>#NUM!</v>
      </c>
      <c r="C89" t="e">
        <f t="shared" ca="1" si="13"/>
        <v>#NUM!</v>
      </c>
      <c r="D89" t="e">
        <f t="shared" ca="1" si="13"/>
        <v>#NUM!</v>
      </c>
      <c r="E89" t="e">
        <f t="shared" ca="1" si="13"/>
        <v>#NUM!</v>
      </c>
      <c r="F89" t="e">
        <f t="shared" ca="1" si="13"/>
        <v>#NUM!</v>
      </c>
      <c r="G89" t="e">
        <f t="shared" ca="1" si="13"/>
        <v>#NUM!</v>
      </c>
      <c r="H89" t="e">
        <f t="shared" ca="1" si="13"/>
        <v>#NUM!</v>
      </c>
      <c r="I89" t="e">
        <f t="shared" ca="1" si="13"/>
        <v>#NUM!</v>
      </c>
      <c r="J89" t="e">
        <f t="shared" ca="1" si="13"/>
        <v>#NUM!</v>
      </c>
      <c r="K89" t="e">
        <f t="shared" ca="1" si="8"/>
        <v>#NUM!</v>
      </c>
      <c r="L89" t="e">
        <f t="shared" ca="1" si="9"/>
        <v>#NUM!</v>
      </c>
      <c r="M89" t="e">
        <f t="shared" ca="1" si="10"/>
        <v>#NUM!</v>
      </c>
      <c r="N89" t="e">
        <f t="shared" ca="1" si="11"/>
        <v>#NUM!</v>
      </c>
    </row>
    <row r="90" spans="2:14" x14ac:dyDescent="0.25">
      <c r="B90" t="e">
        <f t="shared" ca="1" si="13"/>
        <v>#NUM!</v>
      </c>
      <c r="C90" t="e">
        <f t="shared" ca="1" si="13"/>
        <v>#NUM!</v>
      </c>
      <c r="D90" t="e">
        <f t="shared" ca="1" si="13"/>
        <v>#NUM!</v>
      </c>
      <c r="E90" t="e">
        <f t="shared" ca="1" si="13"/>
        <v>#NUM!</v>
      </c>
      <c r="F90" t="e">
        <f t="shared" ca="1" si="13"/>
        <v>#NUM!</v>
      </c>
      <c r="G90" t="e">
        <f t="shared" ca="1" si="13"/>
        <v>#NUM!</v>
      </c>
      <c r="H90" t="e">
        <f t="shared" ca="1" si="13"/>
        <v>#NUM!</v>
      </c>
      <c r="I90" t="e">
        <f t="shared" ca="1" si="13"/>
        <v>#NUM!</v>
      </c>
      <c r="J90" t="e">
        <f t="shared" ca="1" si="13"/>
        <v>#NUM!</v>
      </c>
      <c r="K90" t="e">
        <f t="shared" ca="1" si="8"/>
        <v>#NUM!</v>
      </c>
      <c r="L90" t="e">
        <f t="shared" ca="1" si="9"/>
        <v>#NUM!</v>
      </c>
      <c r="M90" t="e">
        <f t="shared" ca="1" si="10"/>
        <v>#NUM!</v>
      </c>
      <c r="N90" t="e">
        <f t="shared" ca="1" si="11"/>
        <v>#NUM!</v>
      </c>
    </row>
    <row r="91" spans="2:14" x14ac:dyDescent="0.25">
      <c r="B91" t="e">
        <f t="shared" ca="1" si="13"/>
        <v>#NUM!</v>
      </c>
      <c r="C91" t="e">
        <f t="shared" ca="1" si="13"/>
        <v>#NUM!</v>
      </c>
      <c r="D91" t="e">
        <f t="shared" ca="1" si="13"/>
        <v>#NUM!</v>
      </c>
      <c r="E91" t="e">
        <f t="shared" ca="1" si="13"/>
        <v>#NUM!</v>
      </c>
      <c r="F91" t="e">
        <f t="shared" ca="1" si="13"/>
        <v>#NUM!</v>
      </c>
      <c r="G91" t="e">
        <f t="shared" ca="1" si="13"/>
        <v>#NUM!</v>
      </c>
      <c r="H91" t="e">
        <f t="shared" ca="1" si="13"/>
        <v>#NUM!</v>
      </c>
      <c r="I91" t="e">
        <f t="shared" ca="1" si="13"/>
        <v>#NUM!</v>
      </c>
      <c r="J91" t="e">
        <f t="shared" ca="1" si="13"/>
        <v>#NUM!</v>
      </c>
      <c r="K91" t="e">
        <f t="shared" ca="1" si="8"/>
        <v>#NUM!</v>
      </c>
      <c r="L91" t="e">
        <f t="shared" ca="1" si="9"/>
        <v>#NUM!</v>
      </c>
      <c r="M91" t="e">
        <f t="shared" ca="1" si="10"/>
        <v>#NUM!</v>
      </c>
      <c r="N91" t="e">
        <f t="shared" ca="1" si="11"/>
        <v>#NUM!</v>
      </c>
    </row>
    <row r="92" spans="2:14" x14ac:dyDescent="0.25">
      <c r="B92" t="e">
        <f t="shared" ref="B92:J101" ca="1" si="14">NORMINV(RAND(), $G$7, $G$13)</f>
        <v>#NUM!</v>
      </c>
      <c r="C92" t="e">
        <f t="shared" ca="1" si="14"/>
        <v>#NUM!</v>
      </c>
      <c r="D92" t="e">
        <f t="shared" ca="1" si="14"/>
        <v>#NUM!</v>
      </c>
      <c r="E92" t="e">
        <f t="shared" ca="1" si="14"/>
        <v>#NUM!</v>
      </c>
      <c r="F92" t="e">
        <f t="shared" ca="1" si="14"/>
        <v>#NUM!</v>
      </c>
      <c r="G92" t="e">
        <f t="shared" ca="1" si="14"/>
        <v>#NUM!</v>
      </c>
      <c r="H92" t="e">
        <f t="shared" ca="1" si="14"/>
        <v>#NUM!</v>
      </c>
      <c r="I92" t="e">
        <f t="shared" ca="1" si="14"/>
        <v>#NUM!</v>
      </c>
      <c r="J92" t="e">
        <f t="shared" ca="1" si="14"/>
        <v>#NUM!</v>
      </c>
      <c r="K92" t="e">
        <f t="shared" ca="1" si="8"/>
        <v>#NUM!</v>
      </c>
      <c r="L92" t="e">
        <f t="shared" ca="1" si="9"/>
        <v>#NUM!</v>
      </c>
      <c r="M92" t="e">
        <f t="shared" ca="1" si="10"/>
        <v>#NUM!</v>
      </c>
      <c r="N92" t="e">
        <f t="shared" ca="1" si="11"/>
        <v>#NUM!</v>
      </c>
    </row>
    <row r="93" spans="2:14" x14ac:dyDescent="0.25">
      <c r="B93" t="e">
        <f t="shared" ca="1" si="14"/>
        <v>#NUM!</v>
      </c>
      <c r="C93" t="e">
        <f t="shared" ca="1" si="14"/>
        <v>#NUM!</v>
      </c>
      <c r="D93" t="e">
        <f t="shared" ca="1" si="14"/>
        <v>#NUM!</v>
      </c>
      <c r="E93" t="e">
        <f t="shared" ca="1" si="14"/>
        <v>#NUM!</v>
      </c>
      <c r="F93" t="e">
        <f t="shared" ca="1" si="14"/>
        <v>#NUM!</v>
      </c>
      <c r="G93" t="e">
        <f t="shared" ca="1" si="14"/>
        <v>#NUM!</v>
      </c>
      <c r="H93" t="e">
        <f t="shared" ca="1" si="14"/>
        <v>#NUM!</v>
      </c>
      <c r="I93" t="e">
        <f t="shared" ca="1" si="14"/>
        <v>#NUM!</v>
      </c>
      <c r="J93" t="e">
        <f t="shared" ca="1" si="14"/>
        <v>#NUM!</v>
      </c>
      <c r="K93" t="e">
        <f t="shared" ca="1" si="8"/>
        <v>#NUM!</v>
      </c>
      <c r="L93" t="e">
        <f t="shared" ca="1" si="9"/>
        <v>#NUM!</v>
      </c>
      <c r="M93" t="e">
        <f t="shared" ca="1" si="10"/>
        <v>#NUM!</v>
      </c>
      <c r="N93" t="e">
        <f t="shared" ca="1" si="11"/>
        <v>#NUM!</v>
      </c>
    </row>
    <row r="94" spans="2:14" x14ac:dyDescent="0.25">
      <c r="B94" t="e">
        <f t="shared" ca="1" si="14"/>
        <v>#NUM!</v>
      </c>
      <c r="C94" t="e">
        <f t="shared" ca="1" si="14"/>
        <v>#NUM!</v>
      </c>
      <c r="D94" t="e">
        <f t="shared" ca="1" si="14"/>
        <v>#NUM!</v>
      </c>
      <c r="E94" t="e">
        <f t="shared" ca="1" si="14"/>
        <v>#NUM!</v>
      </c>
      <c r="F94" t="e">
        <f t="shared" ca="1" si="14"/>
        <v>#NUM!</v>
      </c>
      <c r="G94" t="e">
        <f t="shared" ca="1" si="14"/>
        <v>#NUM!</v>
      </c>
      <c r="H94" t="e">
        <f t="shared" ca="1" si="14"/>
        <v>#NUM!</v>
      </c>
      <c r="I94" t="e">
        <f t="shared" ca="1" si="14"/>
        <v>#NUM!</v>
      </c>
      <c r="J94" t="e">
        <f t="shared" ca="1" si="14"/>
        <v>#NUM!</v>
      </c>
      <c r="K94" t="e">
        <f t="shared" ca="1" si="8"/>
        <v>#NUM!</v>
      </c>
      <c r="L94" t="e">
        <f t="shared" ca="1" si="9"/>
        <v>#NUM!</v>
      </c>
      <c r="M94" t="e">
        <f t="shared" ca="1" si="10"/>
        <v>#NUM!</v>
      </c>
      <c r="N94" t="e">
        <f t="shared" ca="1" si="11"/>
        <v>#NUM!</v>
      </c>
    </row>
    <row r="95" spans="2:14" x14ac:dyDescent="0.25">
      <c r="B95" t="e">
        <f t="shared" ca="1" si="14"/>
        <v>#NUM!</v>
      </c>
      <c r="C95" t="e">
        <f t="shared" ca="1" si="14"/>
        <v>#NUM!</v>
      </c>
      <c r="D95" t="e">
        <f t="shared" ca="1" si="14"/>
        <v>#NUM!</v>
      </c>
      <c r="E95" t="e">
        <f t="shared" ca="1" si="14"/>
        <v>#NUM!</v>
      </c>
      <c r="F95" t="e">
        <f t="shared" ca="1" si="14"/>
        <v>#NUM!</v>
      </c>
      <c r="G95" t="e">
        <f t="shared" ca="1" si="14"/>
        <v>#NUM!</v>
      </c>
      <c r="H95" t="e">
        <f t="shared" ca="1" si="14"/>
        <v>#NUM!</v>
      </c>
      <c r="I95" t="e">
        <f t="shared" ca="1" si="14"/>
        <v>#NUM!</v>
      </c>
      <c r="J95" t="e">
        <f t="shared" ca="1" si="14"/>
        <v>#NUM!</v>
      </c>
      <c r="K95" t="e">
        <f t="shared" ca="1" si="8"/>
        <v>#NUM!</v>
      </c>
      <c r="L95" t="e">
        <f t="shared" ca="1" si="9"/>
        <v>#NUM!</v>
      </c>
      <c r="M95" t="e">
        <f t="shared" ca="1" si="10"/>
        <v>#NUM!</v>
      </c>
      <c r="N95" t="e">
        <f t="shared" ca="1" si="11"/>
        <v>#NUM!</v>
      </c>
    </row>
    <row r="96" spans="2:14" x14ac:dyDescent="0.25">
      <c r="B96" t="e">
        <f t="shared" ca="1" si="14"/>
        <v>#NUM!</v>
      </c>
      <c r="C96" t="e">
        <f t="shared" ca="1" si="14"/>
        <v>#NUM!</v>
      </c>
      <c r="D96" t="e">
        <f t="shared" ca="1" si="14"/>
        <v>#NUM!</v>
      </c>
      <c r="E96" t="e">
        <f t="shared" ca="1" si="14"/>
        <v>#NUM!</v>
      </c>
      <c r="F96" t="e">
        <f t="shared" ca="1" si="14"/>
        <v>#NUM!</v>
      </c>
      <c r="G96" t="e">
        <f t="shared" ca="1" si="14"/>
        <v>#NUM!</v>
      </c>
      <c r="H96" t="e">
        <f t="shared" ca="1" si="14"/>
        <v>#NUM!</v>
      </c>
      <c r="I96" t="e">
        <f t="shared" ca="1" si="14"/>
        <v>#NUM!</v>
      </c>
      <c r="J96" t="e">
        <f t="shared" ca="1" si="14"/>
        <v>#NUM!</v>
      </c>
      <c r="K96" t="e">
        <f t="shared" ref="K96:K127" ca="1" si="15">AVERAGE(B96:J96)</f>
        <v>#NUM!</v>
      </c>
      <c r="L96" t="e">
        <f t="shared" ref="L96:L131" ca="1" si="16">STDEV(B96:J96)</f>
        <v>#NUM!</v>
      </c>
      <c r="M96" t="e">
        <f t="shared" ref="M96:M131" ca="1" si="17">((RANK(K96, $K$32:$K$131, 1)-0.3) / (100+0.4))</f>
        <v>#NUM!</v>
      </c>
      <c r="N96" t="e">
        <f t="shared" ref="N96:N131" ca="1" si="18">((RANK(L96, $L$32:$L$131, 1)-0.3) / (100+0.4))</f>
        <v>#NUM!</v>
      </c>
    </row>
    <row r="97" spans="2:14" x14ac:dyDescent="0.25">
      <c r="B97" t="e">
        <f t="shared" ca="1" si="14"/>
        <v>#NUM!</v>
      </c>
      <c r="C97" t="e">
        <f t="shared" ca="1" si="14"/>
        <v>#NUM!</v>
      </c>
      <c r="D97" t="e">
        <f t="shared" ca="1" si="14"/>
        <v>#NUM!</v>
      </c>
      <c r="E97" t="e">
        <f t="shared" ca="1" si="14"/>
        <v>#NUM!</v>
      </c>
      <c r="F97" t="e">
        <f t="shared" ca="1" si="14"/>
        <v>#NUM!</v>
      </c>
      <c r="G97" t="e">
        <f t="shared" ca="1" si="14"/>
        <v>#NUM!</v>
      </c>
      <c r="H97" t="e">
        <f t="shared" ca="1" si="14"/>
        <v>#NUM!</v>
      </c>
      <c r="I97" t="e">
        <f t="shared" ca="1" si="14"/>
        <v>#NUM!</v>
      </c>
      <c r="J97" t="e">
        <f t="shared" ca="1" si="14"/>
        <v>#NUM!</v>
      </c>
      <c r="K97" t="e">
        <f t="shared" ca="1" si="15"/>
        <v>#NUM!</v>
      </c>
      <c r="L97" t="e">
        <f t="shared" ca="1" si="16"/>
        <v>#NUM!</v>
      </c>
      <c r="M97" t="e">
        <f t="shared" ca="1" si="17"/>
        <v>#NUM!</v>
      </c>
      <c r="N97" t="e">
        <f t="shared" ca="1" si="18"/>
        <v>#NUM!</v>
      </c>
    </row>
    <row r="98" spans="2:14" x14ac:dyDescent="0.25">
      <c r="B98" t="e">
        <f t="shared" ca="1" si="14"/>
        <v>#NUM!</v>
      </c>
      <c r="C98" t="e">
        <f t="shared" ca="1" si="14"/>
        <v>#NUM!</v>
      </c>
      <c r="D98" t="e">
        <f t="shared" ca="1" si="14"/>
        <v>#NUM!</v>
      </c>
      <c r="E98" t="e">
        <f t="shared" ca="1" si="14"/>
        <v>#NUM!</v>
      </c>
      <c r="F98" t="e">
        <f t="shared" ca="1" si="14"/>
        <v>#NUM!</v>
      </c>
      <c r="G98" t="e">
        <f t="shared" ca="1" si="14"/>
        <v>#NUM!</v>
      </c>
      <c r="H98" t="e">
        <f t="shared" ca="1" si="14"/>
        <v>#NUM!</v>
      </c>
      <c r="I98" t="e">
        <f t="shared" ca="1" si="14"/>
        <v>#NUM!</v>
      </c>
      <c r="J98" t="e">
        <f t="shared" ca="1" si="14"/>
        <v>#NUM!</v>
      </c>
      <c r="K98" t="e">
        <f t="shared" ca="1" si="15"/>
        <v>#NUM!</v>
      </c>
      <c r="L98" t="e">
        <f t="shared" ca="1" si="16"/>
        <v>#NUM!</v>
      </c>
      <c r="M98" t="e">
        <f t="shared" ca="1" si="17"/>
        <v>#NUM!</v>
      </c>
      <c r="N98" t="e">
        <f t="shared" ca="1" si="18"/>
        <v>#NUM!</v>
      </c>
    </row>
    <row r="99" spans="2:14" x14ac:dyDescent="0.25">
      <c r="B99" t="e">
        <f t="shared" ca="1" si="14"/>
        <v>#NUM!</v>
      </c>
      <c r="C99" t="e">
        <f t="shared" ca="1" si="14"/>
        <v>#NUM!</v>
      </c>
      <c r="D99" t="e">
        <f t="shared" ca="1" si="14"/>
        <v>#NUM!</v>
      </c>
      <c r="E99" t="e">
        <f t="shared" ca="1" si="14"/>
        <v>#NUM!</v>
      </c>
      <c r="F99" t="e">
        <f t="shared" ca="1" si="14"/>
        <v>#NUM!</v>
      </c>
      <c r="G99" t="e">
        <f t="shared" ca="1" si="14"/>
        <v>#NUM!</v>
      </c>
      <c r="H99" t="e">
        <f t="shared" ca="1" si="14"/>
        <v>#NUM!</v>
      </c>
      <c r="I99" t="e">
        <f t="shared" ca="1" si="14"/>
        <v>#NUM!</v>
      </c>
      <c r="J99" t="e">
        <f t="shared" ca="1" si="14"/>
        <v>#NUM!</v>
      </c>
      <c r="K99" t="e">
        <f t="shared" ca="1" si="15"/>
        <v>#NUM!</v>
      </c>
      <c r="L99" t="e">
        <f t="shared" ca="1" si="16"/>
        <v>#NUM!</v>
      </c>
      <c r="M99" t="e">
        <f t="shared" ca="1" si="17"/>
        <v>#NUM!</v>
      </c>
      <c r="N99" t="e">
        <f t="shared" ca="1" si="18"/>
        <v>#NUM!</v>
      </c>
    </row>
    <row r="100" spans="2:14" x14ac:dyDescent="0.25">
      <c r="B100" t="e">
        <f t="shared" ca="1" si="14"/>
        <v>#NUM!</v>
      </c>
      <c r="C100" t="e">
        <f t="shared" ca="1" si="14"/>
        <v>#NUM!</v>
      </c>
      <c r="D100" t="e">
        <f t="shared" ca="1" si="14"/>
        <v>#NUM!</v>
      </c>
      <c r="E100" t="e">
        <f t="shared" ca="1" si="14"/>
        <v>#NUM!</v>
      </c>
      <c r="F100" t="e">
        <f t="shared" ca="1" si="14"/>
        <v>#NUM!</v>
      </c>
      <c r="G100" t="e">
        <f t="shared" ca="1" si="14"/>
        <v>#NUM!</v>
      </c>
      <c r="H100" t="e">
        <f t="shared" ca="1" si="14"/>
        <v>#NUM!</v>
      </c>
      <c r="I100" t="e">
        <f t="shared" ca="1" si="14"/>
        <v>#NUM!</v>
      </c>
      <c r="J100" t="e">
        <f t="shared" ca="1" si="14"/>
        <v>#NUM!</v>
      </c>
      <c r="K100" t="e">
        <f t="shared" ca="1" si="15"/>
        <v>#NUM!</v>
      </c>
      <c r="L100" t="e">
        <f t="shared" ca="1" si="16"/>
        <v>#NUM!</v>
      </c>
      <c r="M100" t="e">
        <f t="shared" ca="1" si="17"/>
        <v>#NUM!</v>
      </c>
      <c r="N100" t="e">
        <f t="shared" ca="1" si="18"/>
        <v>#NUM!</v>
      </c>
    </row>
    <row r="101" spans="2:14" x14ac:dyDescent="0.25">
      <c r="B101" t="e">
        <f t="shared" ca="1" si="14"/>
        <v>#NUM!</v>
      </c>
      <c r="C101" t="e">
        <f t="shared" ca="1" si="14"/>
        <v>#NUM!</v>
      </c>
      <c r="D101" t="e">
        <f t="shared" ca="1" si="14"/>
        <v>#NUM!</v>
      </c>
      <c r="E101" t="e">
        <f t="shared" ca="1" si="14"/>
        <v>#NUM!</v>
      </c>
      <c r="F101" t="e">
        <f t="shared" ca="1" si="14"/>
        <v>#NUM!</v>
      </c>
      <c r="G101" t="e">
        <f t="shared" ca="1" si="14"/>
        <v>#NUM!</v>
      </c>
      <c r="H101" t="e">
        <f t="shared" ca="1" si="14"/>
        <v>#NUM!</v>
      </c>
      <c r="I101" t="e">
        <f t="shared" ca="1" si="14"/>
        <v>#NUM!</v>
      </c>
      <c r="J101" t="e">
        <f t="shared" ca="1" si="14"/>
        <v>#NUM!</v>
      </c>
      <c r="K101" t="e">
        <f t="shared" ca="1" si="15"/>
        <v>#NUM!</v>
      </c>
      <c r="L101" t="e">
        <f t="shared" ca="1" si="16"/>
        <v>#NUM!</v>
      </c>
      <c r="M101" t="e">
        <f t="shared" ca="1" si="17"/>
        <v>#NUM!</v>
      </c>
      <c r="N101" t="e">
        <f t="shared" ca="1" si="18"/>
        <v>#NUM!</v>
      </c>
    </row>
    <row r="102" spans="2:14" x14ac:dyDescent="0.25">
      <c r="B102" t="e">
        <f t="shared" ref="B102:J111" ca="1" si="19">NORMINV(RAND(), $G$7, $G$13)</f>
        <v>#NUM!</v>
      </c>
      <c r="C102" t="e">
        <f t="shared" ca="1" si="19"/>
        <v>#NUM!</v>
      </c>
      <c r="D102" t="e">
        <f t="shared" ca="1" si="19"/>
        <v>#NUM!</v>
      </c>
      <c r="E102" t="e">
        <f t="shared" ca="1" si="19"/>
        <v>#NUM!</v>
      </c>
      <c r="F102" t="e">
        <f t="shared" ca="1" si="19"/>
        <v>#NUM!</v>
      </c>
      <c r="G102" t="e">
        <f t="shared" ca="1" si="19"/>
        <v>#NUM!</v>
      </c>
      <c r="H102" t="e">
        <f t="shared" ca="1" si="19"/>
        <v>#NUM!</v>
      </c>
      <c r="I102" t="e">
        <f t="shared" ca="1" si="19"/>
        <v>#NUM!</v>
      </c>
      <c r="J102" t="e">
        <f t="shared" ca="1" si="19"/>
        <v>#NUM!</v>
      </c>
      <c r="K102" t="e">
        <f t="shared" ca="1" si="15"/>
        <v>#NUM!</v>
      </c>
      <c r="L102" t="e">
        <f t="shared" ca="1" si="16"/>
        <v>#NUM!</v>
      </c>
      <c r="M102" t="e">
        <f t="shared" ca="1" si="17"/>
        <v>#NUM!</v>
      </c>
      <c r="N102" t="e">
        <f t="shared" ca="1" si="18"/>
        <v>#NUM!</v>
      </c>
    </row>
    <row r="103" spans="2:14" x14ac:dyDescent="0.25">
      <c r="B103" t="e">
        <f t="shared" ca="1" si="19"/>
        <v>#NUM!</v>
      </c>
      <c r="C103" t="e">
        <f t="shared" ca="1" si="19"/>
        <v>#NUM!</v>
      </c>
      <c r="D103" t="e">
        <f t="shared" ca="1" si="19"/>
        <v>#NUM!</v>
      </c>
      <c r="E103" t="e">
        <f t="shared" ca="1" si="19"/>
        <v>#NUM!</v>
      </c>
      <c r="F103" t="e">
        <f t="shared" ca="1" si="19"/>
        <v>#NUM!</v>
      </c>
      <c r="G103" t="e">
        <f t="shared" ca="1" si="19"/>
        <v>#NUM!</v>
      </c>
      <c r="H103" t="e">
        <f t="shared" ca="1" si="19"/>
        <v>#NUM!</v>
      </c>
      <c r="I103" t="e">
        <f t="shared" ca="1" si="19"/>
        <v>#NUM!</v>
      </c>
      <c r="J103" t="e">
        <f t="shared" ca="1" si="19"/>
        <v>#NUM!</v>
      </c>
      <c r="K103" t="e">
        <f t="shared" ca="1" si="15"/>
        <v>#NUM!</v>
      </c>
      <c r="L103" t="e">
        <f t="shared" ca="1" si="16"/>
        <v>#NUM!</v>
      </c>
      <c r="M103" t="e">
        <f t="shared" ca="1" si="17"/>
        <v>#NUM!</v>
      </c>
      <c r="N103" t="e">
        <f t="shared" ca="1" si="18"/>
        <v>#NUM!</v>
      </c>
    </row>
    <row r="104" spans="2:14" x14ac:dyDescent="0.25">
      <c r="B104" t="e">
        <f t="shared" ca="1" si="19"/>
        <v>#NUM!</v>
      </c>
      <c r="C104" t="e">
        <f t="shared" ca="1" si="19"/>
        <v>#NUM!</v>
      </c>
      <c r="D104" t="e">
        <f t="shared" ca="1" si="19"/>
        <v>#NUM!</v>
      </c>
      <c r="E104" t="e">
        <f t="shared" ca="1" si="19"/>
        <v>#NUM!</v>
      </c>
      <c r="F104" t="e">
        <f t="shared" ca="1" si="19"/>
        <v>#NUM!</v>
      </c>
      <c r="G104" t="e">
        <f t="shared" ca="1" si="19"/>
        <v>#NUM!</v>
      </c>
      <c r="H104" t="e">
        <f t="shared" ca="1" si="19"/>
        <v>#NUM!</v>
      </c>
      <c r="I104" t="e">
        <f t="shared" ca="1" si="19"/>
        <v>#NUM!</v>
      </c>
      <c r="J104" t="e">
        <f t="shared" ca="1" si="19"/>
        <v>#NUM!</v>
      </c>
      <c r="K104" t="e">
        <f t="shared" ca="1" si="15"/>
        <v>#NUM!</v>
      </c>
      <c r="L104" t="e">
        <f t="shared" ca="1" si="16"/>
        <v>#NUM!</v>
      </c>
      <c r="M104" t="e">
        <f t="shared" ca="1" si="17"/>
        <v>#NUM!</v>
      </c>
      <c r="N104" t="e">
        <f t="shared" ca="1" si="18"/>
        <v>#NUM!</v>
      </c>
    </row>
    <row r="105" spans="2:14" x14ac:dyDescent="0.25">
      <c r="B105" t="e">
        <f t="shared" ca="1" si="19"/>
        <v>#NUM!</v>
      </c>
      <c r="C105" t="e">
        <f t="shared" ca="1" si="19"/>
        <v>#NUM!</v>
      </c>
      <c r="D105" t="e">
        <f t="shared" ca="1" si="19"/>
        <v>#NUM!</v>
      </c>
      <c r="E105" t="e">
        <f t="shared" ca="1" si="19"/>
        <v>#NUM!</v>
      </c>
      <c r="F105" t="e">
        <f t="shared" ca="1" si="19"/>
        <v>#NUM!</v>
      </c>
      <c r="G105" t="e">
        <f t="shared" ca="1" si="19"/>
        <v>#NUM!</v>
      </c>
      <c r="H105" t="e">
        <f t="shared" ca="1" si="19"/>
        <v>#NUM!</v>
      </c>
      <c r="I105" t="e">
        <f t="shared" ca="1" si="19"/>
        <v>#NUM!</v>
      </c>
      <c r="J105" t="e">
        <f t="shared" ca="1" si="19"/>
        <v>#NUM!</v>
      </c>
      <c r="K105" t="e">
        <f t="shared" ca="1" si="15"/>
        <v>#NUM!</v>
      </c>
      <c r="L105" t="e">
        <f t="shared" ca="1" si="16"/>
        <v>#NUM!</v>
      </c>
      <c r="M105" t="e">
        <f t="shared" ca="1" si="17"/>
        <v>#NUM!</v>
      </c>
      <c r="N105" t="e">
        <f t="shared" ca="1" si="18"/>
        <v>#NUM!</v>
      </c>
    </row>
    <row r="106" spans="2:14" x14ac:dyDescent="0.25">
      <c r="B106" t="e">
        <f t="shared" ca="1" si="19"/>
        <v>#NUM!</v>
      </c>
      <c r="C106" t="e">
        <f t="shared" ca="1" si="19"/>
        <v>#NUM!</v>
      </c>
      <c r="D106" t="e">
        <f t="shared" ca="1" si="19"/>
        <v>#NUM!</v>
      </c>
      <c r="E106" t="e">
        <f t="shared" ca="1" si="19"/>
        <v>#NUM!</v>
      </c>
      <c r="F106" t="e">
        <f t="shared" ca="1" si="19"/>
        <v>#NUM!</v>
      </c>
      <c r="G106" t="e">
        <f t="shared" ca="1" si="19"/>
        <v>#NUM!</v>
      </c>
      <c r="H106" t="e">
        <f t="shared" ca="1" si="19"/>
        <v>#NUM!</v>
      </c>
      <c r="I106" t="e">
        <f t="shared" ca="1" si="19"/>
        <v>#NUM!</v>
      </c>
      <c r="J106" t="e">
        <f t="shared" ca="1" si="19"/>
        <v>#NUM!</v>
      </c>
      <c r="K106" t="e">
        <f t="shared" ca="1" si="15"/>
        <v>#NUM!</v>
      </c>
      <c r="L106" t="e">
        <f t="shared" ca="1" si="16"/>
        <v>#NUM!</v>
      </c>
      <c r="M106" t="e">
        <f t="shared" ca="1" si="17"/>
        <v>#NUM!</v>
      </c>
      <c r="N106" t="e">
        <f t="shared" ca="1" si="18"/>
        <v>#NUM!</v>
      </c>
    </row>
    <row r="107" spans="2:14" x14ac:dyDescent="0.25">
      <c r="B107" t="e">
        <f t="shared" ca="1" si="19"/>
        <v>#NUM!</v>
      </c>
      <c r="C107" t="e">
        <f t="shared" ca="1" si="19"/>
        <v>#NUM!</v>
      </c>
      <c r="D107" t="e">
        <f t="shared" ca="1" si="19"/>
        <v>#NUM!</v>
      </c>
      <c r="E107" t="e">
        <f t="shared" ca="1" si="19"/>
        <v>#NUM!</v>
      </c>
      <c r="F107" t="e">
        <f t="shared" ca="1" si="19"/>
        <v>#NUM!</v>
      </c>
      <c r="G107" t="e">
        <f t="shared" ca="1" si="19"/>
        <v>#NUM!</v>
      </c>
      <c r="H107" t="e">
        <f t="shared" ca="1" si="19"/>
        <v>#NUM!</v>
      </c>
      <c r="I107" t="e">
        <f t="shared" ca="1" si="19"/>
        <v>#NUM!</v>
      </c>
      <c r="J107" t="e">
        <f t="shared" ca="1" si="19"/>
        <v>#NUM!</v>
      </c>
      <c r="K107" t="e">
        <f t="shared" ca="1" si="15"/>
        <v>#NUM!</v>
      </c>
      <c r="L107" t="e">
        <f t="shared" ca="1" si="16"/>
        <v>#NUM!</v>
      </c>
      <c r="M107" t="e">
        <f t="shared" ca="1" si="17"/>
        <v>#NUM!</v>
      </c>
      <c r="N107" t="e">
        <f t="shared" ca="1" si="18"/>
        <v>#NUM!</v>
      </c>
    </row>
    <row r="108" spans="2:14" x14ac:dyDescent="0.25">
      <c r="B108" t="e">
        <f t="shared" ca="1" si="19"/>
        <v>#NUM!</v>
      </c>
      <c r="C108" t="e">
        <f t="shared" ca="1" si="19"/>
        <v>#NUM!</v>
      </c>
      <c r="D108" t="e">
        <f t="shared" ca="1" si="19"/>
        <v>#NUM!</v>
      </c>
      <c r="E108" t="e">
        <f t="shared" ca="1" si="19"/>
        <v>#NUM!</v>
      </c>
      <c r="F108" t="e">
        <f t="shared" ca="1" si="19"/>
        <v>#NUM!</v>
      </c>
      <c r="G108" t="e">
        <f t="shared" ca="1" si="19"/>
        <v>#NUM!</v>
      </c>
      <c r="H108" t="e">
        <f t="shared" ca="1" si="19"/>
        <v>#NUM!</v>
      </c>
      <c r="I108" t="e">
        <f t="shared" ca="1" si="19"/>
        <v>#NUM!</v>
      </c>
      <c r="J108" t="e">
        <f t="shared" ca="1" si="19"/>
        <v>#NUM!</v>
      </c>
      <c r="K108" t="e">
        <f t="shared" ca="1" si="15"/>
        <v>#NUM!</v>
      </c>
      <c r="L108" t="e">
        <f t="shared" ca="1" si="16"/>
        <v>#NUM!</v>
      </c>
      <c r="M108" t="e">
        <f t="shared" ca="1" si="17"/>
        <v>#NUM!</v>
      </c>
      <c r="N108" t="e">
        <f t="shared" ca="1" si="18"/>
        <v>#NUM!</v>
      </c>
    </row>
    <row r="109" spans="2:14" x14ac:dyDescent="0.25">
      <c r="B109" t="e">
        <f t="shared" ca="1" si="19"/>
        <v>#NUM!</v>
      </c>
      <c r="C109" t="e">
        <f t="shared" ca="1" si="19"/>
        <v>#NUM!</v>
      </c>
      <c r="D109" t="e">
        <f t="shared" ca="1" si="19"/>
        <v>#NUM!</v>
      </c>
      <c r="E109" t="e">
        <f t="shared" ca="1" si="19"/>
        <v>#NUM!</v>
      </c>
      <c r="F109" t="e">
        <f t="shared" ca="1" si="19"/>
        <v>#NUM!</v>
      </c>
      <c r="G109" t="e">
        <f t="shared" ca="1" si="19"/>
        <v>#NUM!</v>
      </c>
      <c r="H109" t="e">
        <f t="shared" ca="1" si="19"/>
        <v>#NUM!</v>
      </c>
      <c r="I109" t="e">
        <f t="shared" ca="1" si="19"/>
        <v>#NUM!</v>
      </c>
      <c r="J109" t="e">
        <f t="shared" ca="1" si="19"/>
        <v>#NUM!</v>
      </c>
      <c r="K109" t="e">
        <f t="shared" ca="1" si="15"/>
        <v>#NUM!</v>
      </c>
      <c r="L109" t="e">
        <f t="shared" ca="1" si="16"/>
        <v>#NUM!</v>
      </c>
      <c r="M109" t="e">
        <f t="shared" ca="1" si="17"/>
        <v>#NUM!</v>
      </c>
      <c r="N109" t="e">
        <f t="shared" ca="1" si="18"/>
        <v>#NUM!</v>
      </c>
    </row>
    <row r="110" spans="2:14" x14ac:dyDescent="0.25">
      <c r="B110" t="e">
        <f t="shared" ca="1" si="19"/>
        <v>#NUM!</v>
      </c>
      <c r="C110" t="e">
        <f t="shared" ca="1" si="19"/>
        <v>#NUM!</v>
      </c>
      <c r="D110" t="e">
        <f t="shared" ca="1" si="19"/>
        <v>#NUM!</v>
      </c>
      <c r="E110" t="e">
        <f t="shared" ca="1" si="19"/>
        <v>#NUM!</v>
      </c>
      <c r="F110" t="e">
        <f t="shared" ca="1" si="19"/>
        <v>#NUM!</v>
      </c>
      <c r="G110" t="e">
        <f t="shared" ca="1" si="19"/>
        <v>#NUM!</v>
      </c>
      <c r="H110" t="e">
        <f t="shared" ca="1" si="19"/>
        <v>#NUM!</v>
      </c>
      <c r="I110" t="e">
        <f t="shared" ca="1" si="19"/>
        <v>#NUM!</v>
      </c>
      <c r="J110" t="e">
        <f t="shared" ca="1" si="19"/>
        <v>#NUM!</v>
      </c>
      <c r="K110" t="e">
        <f t="shared" ca="1" si="15"/>
        <v>#NUM!</v>
      </c>
      <c r="L110" t="e">
        <f t="shared" ca="1" si="16"/>
        <v>#NUM!</v>
      </c>
      <c r="M110" t="e">
        <f t="shared" ca="1" si="17"/>
        <v>#NUM!</v>
      </c>
      <c r="N110" t="e">
        <f t="shared" ca="1" si="18"/>
        <v>#NUM!</v>
      </c>
    </row>
    <row r="111" spans="2:14" x14ac:dyDescent="0.25">
      <c r="B111" t="e">
        <f t="shared" ca="1" si="19"/>
        <v>#NUM!</v>
      </c>
      <c r="C111" t="e">
        <f t="shared" ca="1" si="19"/>
        <v>#NUM!</v>
      </c>
      <c r="D111" t="e">
        <f t="shared" ca="1" si="19"/>
        <v>#NUM!</v>
      </c>
      <c r="E111" t="e">
        <f t="shared" ca="1" si="19"/>
        <v>#NUM!</v>
      </c>
      <c r="F111" t="e">
        <f t="shared" ca="1" si="19"/>
        <v>#NUM!</v>
      </c>
      <c r="G111" t="e">
        <f t="shared" ca="1" si="19"/>
        <v>#NUM!</v>
      </c>
      <c r="H111" t="e">
        <f t="shared" ca="1" si="19"/>
        <v>#NUM!</v>
      </c>
      <c r="I111" t="e">
        <f t="shared" ca="1" si="19"/>
        <v>#NUM!</v>
      </c>
      <c r="J111" t="e">
        <f t="shared" ca="1" si="19"/>
        <v>#NUM!</v>
      </c>
      <c r="K111" t="e">
        <f t="shared" ca="1" si="15"/>
        <v>#NUM!</v>
      </c>
      <c r="L111" t="e">
        <f t="shared" ca="1" si="16"/>
        <v>#NUM!</v>
      </c>
      <c r="M111" t="e">
        <f t="shared" ca="1" si="17"/>
        <v>#NUM!</v>
      </c>
      <c r="N111" t="e">
        <f t="shared" ca="1" si="18"/>
        <v>#NUM!</v>
      </c>
    </row>
    <row r="112" spans="2:14" x14ac:dyDescent="0.25">
      <c r="B112" t="e">
        <f t="shared" ref="B112:J121" ca="1" si="20">NORMINV(RAND(), $G$7, $G$13)</f>
        <v>#NUM!</v>
      </c>
      <c r="C112" t="e">
        <f t="shared" ca="1" si="20"/>
        <v>#NUM!</v>
      </c>
      <c r="D112" t="e">
        <f t="shared" ca="1" si="20"/>
        <v>#NUM!</v>
      </c>
      <c r="E112" t="e">
        <f t="shared" ca="1" si="20"/>
        <v>#NUM!</v>
      </c>
      <c r="F112" t="e">
        <f t="shared" ca="1" si="20"/>
        <v>#NUM!</v>
      </c>
      <c r="G112" t="e">
        <f t="shared" ca="1" si="20"/>
        <v>#NUM!</v>
      </c>
      <c r="H112" t="e">
        <f t="shared" ca="1" si="20"/>
        <v>#NUM!</v>
      </c>
      <c r="I112" t="e">
        <f t="shared" ca="1" si="20"/>
        <v>#NUM!</v>
      </c>
      <c r="J112" t="e">
        <f t="shared" ca="1" si="20"/>
        <v>#NUM!</v>
      </c>
      <c r="K112" t="e">
        <f t="shared" ca="1" si="15"/>
        <v>#NUM!</v>
      </c>
      <c r="L112" t="e">
        <f t="shared" ca="1" si="16"/>
        <v>#NUM!</v>
      </c>
      <c r="M112" t="e">
        <f t="shared" ca="1" si="17"/>
        <v>#NUM!</v>
      </c>
      <c r="N112" t="e">
        <f t="shared" ca="1" si="18"/>
        <v>#NUM!</v>
      </c>
    </row>
    <row r="113" spans="2:14" x14ac:dyDescent="0.25">
      <c r="B113" t="e">
        <f t="shared" ca="1" si="20"/>
        <v>#NUM!</v>
      </c>
      <c r="C113" t="e">
        <f t="shared" ca="1" si="20"/>
        <v>#NUM!</v>
      </c>
      <c r="D113" t="e">
        <f t="shared" ca="1" si="20"/>
        <v>#NUM!</v>
      </c>
      <c r="E113" t="e">
        <f t="shared" ca="1" si="20"/>
        <v>#NUM!</v>
      </c>
      <c r="F113" t="e">
        <f t="shared" ca="1" si="20"/>
        <v>#NUM!</v>
      </c>
      <c r="G113" t="e">
        <f t="shared" ca="1" si="20"/>
        <v>#NUM!</v>
      </c>
      <c r="H113" t="e">
        <f t="shared" ca="1" si="20"/>
        <v>#NUM!</v>
      </c>
      <c r="I113" t="e">
        <f t="shared" ca="1" si="20"/>
        <v>#NUM!</v>
      </c>
      <c r="J113" t="e">
        <f t="shared" ca="1" si="20"/>
        <v>#NUM!</v>
      </c>
      <c r="K113" t="e">
        <f t="shared" ca="1" si="15"/>
        <v>#NUM!</v>
      </c>
      <c r="L113" t="e">
        <f t="shared" ca="1" si="16"/>
        <v>#NUM!</v>
      </c>
      <c r="M113" t="e">
        <f t="shared" ca="1" si="17"/>
        <v>#NUM!</v>
      </c>
      <c r="N113" t="e">
        <f t="shared" ca="1" si="18"/>
        <v>#NUM!</v>
      </c>
    </row>
    <row r="114" spans="2:14" x14ac:dyDescent="0.25">
      <c r="B114" t="e">
        <f t="shared" ca="1" si="20"/>
        <v>#NUM!</v>
      </c>
      <c r="C114" t="e">
        <f t="shared" ca="1" si="20"/>
        <v>#NUM!</v>
      </c>
      <c r="D114" t="e">
        <f t="shared" ca="1" si="20"/>
        <v>#NUM!</v>
      </c>
      <c r="E114" t="e">
        <f t="shared" ca="1" si="20"/>
        <v>#NUM!</v>
      </c>
      <c r="F114" t="e">
        <f t="shared" ca="1" si="20"/>
        <v>#NUM!</v>
      </c>
      <c r="G114" t="e">
        <f t="shared" ca="1" si="20"/>
        <v>#NUM!</v>
      </c>
      <c r="H114" t="e">
        <f t="shared" ca="1" si="20"/>
        <v>#NUM!</v>
      </c>
      <c r="I114" t="e">
        <f t="shared" ca="1" si="20"/>
        <v>#NUM!</v>
      </c>
      <c r="J114" t="e">
        <f t="shared" ca="1" si="20"/>
        <v>#NUM!</v>
      </c>
      <c r="K114" t="e">
        <f t="shared" ca="1" si="15"/>
        <v>#NUM!</v>
      </c>
      <c r="L114" t="e">
        <f t="shared" ca="1" si="16"/>
        <v>#NUM!</v>
      </c>
      <c r="M114" t="e">
        <f t="shared" ca="1" si="17"/>
        <v>#NUM!</v>
      </c>
      <c r="N114" t="e">
        <f t="shared" ca="1" si="18"/>
        <v>#NUM!</v>
      </c>
    </row>
    <row r="115" spans="2:14" x14ac:dyDescent="0.25">
      <c r="B115" t="e">
        <f t="shared" ca="1" si="20"/>
        <v>#NUM!</v>
      </c>
      <c r="C115" t="e">
        <f t="shared" ca="1" si="20"/>
        <v>#NUM!</v>
      </c>
      <c r="D115" t="e">
        <f t="shared" ca="1" si="20"/>
        <v>#NUM!</v>
      </c>
      <c r="E115" t="e">
        <f t="shared" ca="1" si="20"/>
        <v>#NUM!</v>
      </c>
      <c r="F115" t="e">
        <f t="shared" ca="1" si="20"/>
        <v>#NUM!</v>
      </c>
      <c r="G115" t="e">
        <f t="shared" ca="1" si="20"/>
        <v>#NUM!</v>
      </c>
      <c r="H115" t="e">
        <f t="shared" ca="1" si="20"/>
        <v>#NUM!</v>
      </c>
      <c r="I115" t="e">
        <f t="shared" ca="1" si="20"/>
        <v>#NUM!</v>
      </c>
      <c r="J115" t="e">
        <f t="shared" ca="1" si="20"/>
        <v>#NUM!</v>
      </c>
      <c r="K115" t="e">
        <f t="shared" ca="1" si="15"/>
        <v>#NUM!</v>
      </c>
      <c r="L115" t="e">
        <f t="shared" ca="1" si="16"/>
        <v>#NUM!</v>
      </c>
      <c r="M115" t="e">
        <f t="shared" ca="1" si="17"/>
        <v>#NUM!</v>
      </c>
      <c r="N115" t="e">
        <f t="shared" ca="1" si="18"/>
        <v>#NUM!</v>
      </c>
    </row>
    <row r="116" spans="2:14" x14ac:dyDescent="0.25">
      <c r="B116" t="e">
        <f t="shared" ca="1" si="20"/>
        <v>#NUM!</v>
      </c>
      <c r="C116" t="e">
        <f t="shared" ca="1" si="20"/>
        <v>#NUM!</v>
      </c>
      <c r="D116" t="e">
        <f t="shared" ca="1" si="20"/>
        <v>#NUM!</v>
      </c>
      <c r="E116" t="e">
        <f t="shared" ca="1" si="20"/>
        <v>#NUM!</v>
      </c>
      <c r="F116" t="e">
        <f t="shared" ca="1" si="20"/>
        <v>#NUM!</v>
      </c>
      <c r="G116" t="e">
        <f t="shared" ca="1" si="20"/>
        <v>#NUM!</v>
      </c>
      <c r="H116" t="e">
        <f t="shared" ca="1" si="20"/>
        <v>#NUM!</v>
      </c>
      <c r="I116" t="e">
        <f t="shared" ca="1" si="20"/>
        <v>#NUM!</v>
      </c>
      <c r="J116" t="e">
        <f t="shared" ca="1" si="20"/>
        <v>#NUM!</v>
      </c>
      <c r="K116" t="e">
        <f t="shared" ca="1" si="15"/>
        <v>#NUM!</v>
      </c>
      <c r="L116" t="e">
        <f t="shared" ca="1" si="16"/>
        <v>#NUM!</v>
      </c>
      <c r="M116" t="e">
        <f t="shared" ca="1" si="17"/>
        <v>#NUM!</v>
      </c>
      <c r="N116" t="e">
        <f t="shared" ca="1" si="18"/>
        <v>#NUM!</v>
      </c>
    </row>
    <row r="117" spans="2:14" x14ac:dyDescent="0.25">
      <c r="B117" t="e">
        <f t="shared" ca="1" si="20"/>
        <v>#NUM!</v>
      </c>
      <c r="C117" t="e">
        <f t="shared" ca="1" si="20"/>
        <v>#NUM!</v>
      </c>
      <c r="D117" t="e">
        <f t="shared" ca="1" si="20"/>
        <v>#NUM!</v>
      </c>
      <c r="E117" t="e">
        <f t="shared" ca="1" si="20"/>
        <v>#NUM!</v>
      </c>
      <c r="F117" t="e">
        <f t="shared" ca="1" si="20"/>
        <v>#NUM!</v>
      </c>
      <c r="G117" t="e">
        <f t="shared" ca="1" si="20"/>
        <v>#NUM!</v>
      </c>
      <c r="H117" t="e">
        <f t="shared" ca="1" si="20"/>
        <v>#NUM!</v>
      </c>
      <c r="I117" t="e">
        <f t="shared" ca="1" si="20"/>
        <v>#NUM!</v>
      </c>
      <c r="J117" t="e">
        <f t="shared" ca="1" si="20"/>
        <v>#NUM!</v>
      </c>
      <c r="K117" t="e">
        <f t="shared" ca="1" si="15"/>
        <v>#NUM!</v>
      </c>
      <c r="L117" t="e">
        <f t="shared" ca="1" si="16"/>
        <v>#NUM!</v>
      </c>
      <c r="M117" t="e">
        <f t="shared" ca="1" si="17"/>
        <v>#NUM!</v>
      </c>
      <c r="N117" t="e">
        <f t="shared" ca="1" si="18"/>
        <v>#NUM!</v>
      </c>
    </row>
    <row r="118" spans="2:14" x14ac:dyDescent="0.25">
      <c r="B118" t="e">
        <f t="shared" ca="1" si="20"/>
        <v>#NUM!</v>
      </c>
      <c r="C118" t="e">
        <f t="shared" ca="1" si="20"/>
        <v>#NUM!</v>
      </c>
      <c r="D118" t="e">
        <f t="shared" ca="1" si="20"/>
        <v>#NUM!</v>
      </c>
      <c r="E118" t="e">
        <f t="shared" ca="1" si="20"/>
        <v>#NUM!</v>
      </c>
      <c r="F118" t="e">
        <f t="shared" ca="1" si="20"/>
        <v>#NUM!</v>
      </c>
      <c r="G118" t="e">
        <f t="shared" ca="1" si="20"/>
        <v>#NUM!</v>
      </c>
      <c r="H118" t="e">
        <f t="shared" ca="1" si="20"/>
        <v>#NUM!</v>
      </c>
      <c r="I118" t="e">
        <f t="shared" ca="1" si="20"/>
        <v>#NUM!</v>
      </c>
      <c r="J118" t="e">
        <f t="shared" ca="1" si="20"/>
        <v>#NUM!</v>
      </c>
      <c r="K118" t="e">
        <f t="shared" ca="1" si="15"/>
        <v>#NUM!</v>
      </c>
      <c r="L118" t="e">
        <f t="shared" ca="1" si="16"/>
        <v>#NUM!</v>
      </c>
      <c r="M118" t="e">
        <f t="shared" ca="1" si="17"/>
        <v>#NUM!</v>
      </c>
      <c r="N118" t="e">
        <f t="shared" ca="1" si="18"/>
        <v>#NUM!</v>
      </c>
    </row>
    <row r="119" spans="2:14" x14ac:dyDescent="0.25">
      <c r="B119" t="e">
        <f t="shared" ca="1" si="20"/>
        <v>#NUM!</v>
      </c>
      <c r="C119" t="e">
        <f t="shared" ca="1" si="20"/>
        <v>#NUM!</v>
      </c>
      <c r="D119" t="e">
        <f t="shared" ca="1" si="20"/>
        <v>#NUM!</v>
      </c>
      <c r="E119" t="e">
        <f t="shared" ca="1" si="20"/>
        <v>#NUM!</v>
      </c>
      <c r="F119" t="e">
        <f t="shared" ca="1" si="20"/>
        <v>#NUM!</v>
      </c>
      <c r="G119" t="e">
        <f t="shared" ca="1" si="20"/>
        <v>#NUM!</v>
      </c>
      <c r="H119" t="e">
        <f t="shared" ca="1" si="20"/>
        <v>#NUM!</v>
      </c>
      <c r="I119" t="e">
        <f t="shared" ca="1" si="20"/>
        <v>#NUM!</v>
      </c>
      <c r="J119" t="e">
        <f t="shared" ca="1" si="20"/>
        <v>#NUM!</v>
      </c>
      <c r="K119" t="e">
        <f t="shared" ca="1" si="15"/>
        <v>#NUM!</v>
      </c>
      <c r="L119" t="e">
        <f t="shared" ca="1" si="16"/>
        <v>#NUM!</v>
      </c>
      <c r="M119" t="e">
        <f t="shared" ca="1" si="17"/>
        <v>#NUM!</v>
      </c>
      <c r="N119" t="e">
        <f t="shared" ca="1" si="18"/>
        <v>#NUM!</v>
      </c>
    </row>
    <row r="120" spans="2:14" x14ac:dyDescent="0.25">
      <c r="B120" t="e">
        <f t="shared" ca="1" si="20"/>
        <v>#NUM!</v>
      </c>
      <c r="C120" t="e">
        <f t="shared" ca="1" si="20"/>
        <v>#NUM!</v>
      </c>
      <c r="D120" t="e">
        <f t="shared" ca="1" si="20"/>
        <v>#NUM!</v>
      </c>
      <c r="E120" t="e">
        <f t="shared" ca="1" si="20"/>
        <v>#NUM!</v>
      </c>
      <c r="F120" t="e">
        <f t="shared" ca="1" si="20"/>
        <v>#NUM!</v>
      </c>
      <c r="G120" t="e">
        <f t="shared" ca="1" si="20"/>
        <v>#NUM!</v>
      </c>
      <c r="H120" t="e">
        <f t="shared" ca="1" si="20"/>
        <v>#NUM!</v>
      </c>
      <c r="I120" t="e">
        <f t="shared" ca="1" si="20"/>
        <v>#NUM!</v>
      </c>
      <c r="J120" t="e">
        <f t="shared" ca="1" si="20"/>
        <v>#NUM!</v>
      </c>
      <c r="K120" t="e">
        <f t="shared" ca="1" si="15"/>
        <v>#NUM!</v>
      </c>
      <c r="L120" t="e">
        <f t="shared" ca="1" si="16"/>
        <v>#NUM!</v>
      </c>
      <c r="M120" t="e">
        <f t="shared" ca="1" si="17"/>
        <v>#NUM!</v>
      </c>
      <c r="N120" t="e">
        <f t="shared" ca="1" si="18"/>
        <v>#NUM!</v>
      </c>
    </row>
    <row r="121" spans="2:14" x14ac:dyDescent="0.25">
      <c r="B121" t="e">
        <f t="shared" ca="1" si="20"/>
        <v>#NUM!</v>
      </c>
      <c r="C121" t="e">
        <f t="shared" ca="1" si="20"/>
        <v>#NUM!</v>
      </c>
      <c r="D121" t="e">
        <f t="shared" ca="1" si="20"/>
        <v>#NUM!</v>
      </c>
      <c r="E121" t="e">
        <f t="shared" ca="1" si="20"/>
        <v>#NUM!</v>
      </c>
      <c r="F121" t="e">
        <f t="shared" ca="1" si="20"/>
        <v>#NUM!</v>
      </c>
      <c r="G121" t="e">
        <f t="shared" ca="1" si="20"/>
        <v>#NUM!</v>
      </c>
      <c r="H121" t="e">
        <f t="shared" ca="1" si="20"/>
        <v>#NUM!</v>
      </c>
      <c r="I121" t="e">
        <f t="shared" ca="1" si="20"/>
        <v>#NUM!</v>
      </c>
      <c r="J121" t="e">
        <f t="shared" ca="1" si="20"/>
        <v>#NUM!</v>
      </c>
      <c r="K121" t="e">
        <f t="shared" ca="1" si="15"/>
        <v>#NUM!</v>
      </c>
      <c r="L121" t="e">
        <f t="shared" ca="1" si="16"/>
        <v>#NUM!</v>
      </c>
      <c r="M121" t="e">
        <f t="shared" ca="1" si="17"/>
        <v>#NUM!</v>
      </c>
      <c r="N121" t="e">
        <f t="shared" ca="1" si="18"/>
        <v>#NUM!</v>
      </c>
    </row>
    <row r="122" spans="2:14" x14ac:dyDescent="0.25">
      <c r="B122" t="e">
        <f t="shared" ref="B122:J131" ca="1" si="21">NORMINV(RAND(), $G$7, $G$13)</f>
        <v>#NUM!</v>
      </c>
      <c r="C122" t="e">
        <f t="shared" ca="1" si="21"/>
        <v>#NUM!</v>
      </c>
      <c r="D122" t="e">
        <f t="shared" ca="1" si="21"/>
        <v>#NUM!</v>
      </c>
      <c r="E122" t="e">
        <f t="shared" ca="1" si="21"/>
        <v>#NUM!</v>
      </c>
      <c r="F122" t="e">
        <f t="shared" ca="1" si="21"/>
        <v>#NUM!</v>
      </c>
      <c r="G122" t="e">
        <f t="shared" ca="1" si="21"/>
        <v>#NUM!</v>
      </c>
      <c r="H122" t="e">
        <f t="shared" ca="1" si="21"/>
        <v>#NUM!</v>
      </c>
      <c r="I122" t="e">
        <f t="shared" ca="1" si="21"/>
        <v>#NUM!</v>
      </c>
      <c r="J122" t="e">
        <f t="shared" ca="1" si="21"/>
        <v>#NUM!</v>
      </c>
      <c r="K122" t="e">
        <f t="shared" ca="1" si="15"/>
        <v>#NUM!</v>
      </c>
      <c r="L122" t="e">
        <f t="shared" ca="1" si="16"/>
        <v>#NUM!</v>
      </c>
      <c r="M122" t="e">
        <f t="shared" ca="1" si="17"/>
        <v>#NUM!</v>
      </c>
      <c r="N122" t="e">
        <f t="shared" ca="1" si="18"/>
        <v>#NUM!</v>
      </c>
    </row>
    <row r="123" spans="2:14" x14ac:dyDescent="0.25">
      <c r="B123" t="e">
        <f t="shared" ca="1" si="21"/>
        <v>#NUM!</v>
      </c>
      <c r="C123" t="e">
        <f t="shared" ca="1" si="21"/>
        <v>#NUM!</v>
      </c>
      <c r="D123" t="e">
        <f t="shared" ca="1" si="21"/>
        <v>#NUM!</v>
      </c>
      <c r="E123" t="e">
        <f t="shared" ca="1" si="21"/>
        <v>#NUM!</v>
      </c>
      <c r="F123" t="e">
        <f t="shared" ca="1" si="21"/>
        <v>#NUM!</v>
      </c>
      <c r="G123" t="e">
        <f t="shared" ca="1" si="21"/>
        <v>#NUM!</v>
      </c>
      <c r="H123" t="e">
        <f t="shared" ca="1" si="21"/>
        <v>#NUM!</v>
      </c>
      <c r="I123" t="e">
        <f t="shared" ca="1" si="21"/>
        <v>#NUM!</v>
      </c>
      <c r="J123" t="e">
        <f t="shared" ca="1" si="21"/>
        <v>#NUM!</v>
      </c>
      <c r="K123" t="e">
        <f t="shared" ca="1" si="15"/>
        <v>#NUM!</v>
      </c>
      <c r="L123" t="e">
        <f t="shared" ca="1" si="16"/>
        <v>#NUM!</v>
      </c>
      <c r="M123" t="e">
        <f t="shared" ca="1" si="17"/>
        <v>#NUM!</v>
      </c>
      <c r="N123" t="e">
        <f t="shared" ca="1" si="18"/>
        <v>#NUM!</v>
      </c>
    </row>
    <row r="124" spans="2:14" x14ac:dyDescent="0.25">
      <c r="B124" t="e">
        <f t="shared" ca="1" si="21"/>
        <v>#NUM!</v>
      </c>
      <c r="C124" t="e">
        <f t="shared" ca="1" si="21"/>
        <v>#NUM!</v>
      </c>
      <c r="D124" t="e">
        <f t="shared" ca="1" si="21"/>
        <v>#NUM!</v>
      </c>
      <c r="E124" t="e">
        <f t="shared" ca="1" si="21"/>
        <v>#NUM!</v>
      </c>
      <c r="F124" t="e">
        <f t="shared" ca="1" si="21"/>
        <v>#NUM!</v>
      </c>
      <c r="G124" t="e">
        <f t="shared" ca="1" si="21"/>
        <v>#NUM!</v>
      </c>
      <c r="H124" t="e">
        <f t="shared" ca="1" si="21"/>
        <v>#NUM!</v>
      </c>
      <c r="I124" t="e">
        <f t="shared" ca="1" si="21"/>
        <v>#NUM!</v>
      </c>
      <c r="J124" t="e">
        <f t="shared" ca="1" si="21"/>
        <v>#NUM!</v>
      </c>
      <c r="K124" t="e">
        <f t="shared" ca="1" si="15"/>
        <v>#NUM!</v>
      </c>
      <c r="L124" t="e">
        <f t="shared" ca="1" si="16"/>
        <v>#NUM!</v>
      </c>
      <c r="M124" t="e">
        <f t="shared" ca="1" si="17"/>
        <v>#NUM!</v>
      </c>
      <c r="N124" t="e">
        <f t="shared" ca="1" si="18"/>
        <v>#NUM!</v>
      </c>
    </row>
    <row r="125" spans="2:14" x14ac:dyDescent="0.25">
      <c r="B125" t="e">
        <f t="shared" ca="1" si="21"/>
        <v>#NUM!</v>
      </c>
      <c r="C125" t="e">
        <f t="shared" ca="1" si="21"/>
        <v>#NUM!</v>
      </c>
      <c r="D125" t="e">
        <f t="shared" ca="1" si="21"/>
        <v>#NUM!</v>
      </c>
      <c r="E125" t="e">
        <f t="shared" ca="1" si="21"/>
        <v>#NUM!</v>
      </c>
      <c r="F125" t="e">
        <f t="shared" ca="1" si="21"/>
        <v>#NUM!</v>
      </c>
      <c r="G125" t="e">
        <f t="shared" ca="1" si="21"/>
        <v>#NUM!</v>
      </c>
      <c r="H125" t="e">
        <f t="shared" ca="1" si="21"/>
        <v>#NUM!</v>
      </c>
      <c r="I125" t="e">
        <f t="shared" ca="1" si="21"/>
        <v>#NUM!</v>
      </c>
      <c r="J125" t="e">
        <f t="shared" ca="1" si="21"/>
        <v>#NUM!</v>
      </c>
      <c r="K125" t="e">
        <f t="shared" ca="1" si="15"/>
        <v>#NUM!</v>
      </c>
      <c r="L125" t="e">
        <f t="shared" ca="1" si="16"/>
        <v>#NUM!</v>
      </c>
      <c r="M125" t="e">
        <f t="shared" ca="1" si="17"/>
        <v>#NUM!</v>
      </c>
      <c r="N125" t="e">
        <f t="shared" ca="1" si="18"/>
        <v>#NUM!</v>
      </c>
    </row>
    <row r="126" spans="2:14" x14ac:dyDescent="0.25">
      <c r="B126" t="e">
        <f t="shared" ca="1" si="21"/>
        <v>#NUM!</v>
      </c>
      <c r="C126" t="e">
        <f t="shared" ca="1" si="21"/>
        <v>#NUM!</v>
      </c>
      <c r="D126" t="e">
        <f t="shared" ca="1" si="21"/>
        <v>#NUM!</v>
      </c>
      <c r="E126" t="e">
        <f t="shared" ca="1" si="21"/>
        <v>#NUM!</v>
      </c>
      <c r="F126" t="e">
        <f t="shared" ca="1" si="21"/>
        <v>#NUM!</v>
      </c>
      <c r="G126" t="e">
        <f t="shared" ca="1" si="21"/>
        <v>#NUM!</v>
      </c>
      <c r="H126" t="e">
        <f t="shared" ca="1" si="21"/>
        <v>#NUM!</v>
      </c>
      <c r="I126" t="e">
        <f t="shared" ca="1" si="21"/>
        <v>#NUM!</v>
      </c>
      <c r="J126" t="e">
        <f t="shared" ca="1" si="21"/>
        <v>#NUM!</v>
      </c>
      <c r="K126" t="e">
        <f t="shared" ca="1" si="15"/>
        <v>#NUM!</v>
      </c>
      <c r="L126" t="e">
        <f t="shared" ca="1" si="16"/>
        <v>#NUM!</v>
      </c>
      <c r="M126" t="e">
        <f t="shared" ca="1" si="17"/>
        <v>#NUM!</v>
      </c>
      <c r="N126" t="e">
        <f t="shared" ca="1" si="18"/>
        <v>#NUM!</v>
      </c>
    </row>
    <row r="127" spans="2:14" x14ac:dyDescent="0.25">
      <c r="B127" t="e">
        <f t="shared" ca="1" si="21"/>
        <v>#NUM!</v>
      </c>
      <c r="C127" t="e">
        <f t="shared" ca="1" si="21"/>
        <v>#NUM!</v>
      </c>
      <c r="D127" t="e">
        <f t="shared" ca="1" si="21"/>
        <v>#NUM!</v>
      </c>
      <c r="E127" t="e">
        <f t="shared" ca="1" si="21"/>
        <v>#NUM!</v>
      </c>
      <c r="F127" t="e">
        <f t="shared" ca="1" si="21"/>
        <v>#NUM!</v>
      </c>
      <c r="G127" t="e">
        <f t="shared" ca="1" si="21"/>
        <v>#NUM!</v>
      </c>
      <c r="H127" t="e">
        <f t="shared" ca="1" si="21"/>
        <v>#NUM!</v>
      </c>
      <c r="I127" t="e">
        <f t="shared" ca="1" si="21"/>
        <v>#NUM!</v>
      </c>
      <c r="J127" t="e">
        <f t="shared" ca="1" si="21"/>
        <v>#NUM!</v>
      </c>
      <c r="K127" t="e">
        <f t="shared" ca="1" si="15"/>
        <v>#NUM!</v>
      </c>
      <c r="L127" t="e">
        <f t="shared" ca="1" si="16"/>
        <v>#NUM!</v>
      </c>
      <c r="M127" t="e">
        <f t="shared" ca="1" si="17"/>
        <v>#NUM!</v>
      </c>
      <c r="N127" t="e">
        <f t="shared" ca="1" si="18"/>
        <v>#NUM!</v>
      </c>
    </row>
    <row r="128" spans="2:14" x14ac:dyDescent="0.25">
      <c r="B128" t="e">
        <f t="shared" ca="1" si="21"/>
        <v>#NUM!</v>
      </c>
      <c r="C128" t="e">
        <f t="shared" ca="1" si="21"/>
        <v>#NUM!</v>
      </c>
      <c r="D128" t="e">
        <f t="shared" ca="1" si="21"/>
        <v>#NUM!</v>
      </c>
      <c r="E128" t="e">
        <f t="shared" ca="1" si="21"/>
        <v>#NUM!</v>
      </c>
      <c r="F128" t="e">
        <f t="shared" ca="1" si="21"/>
        <v>#NUM!</v>
      </c>
      <c r="G128" t="e">
        <f t="shared" ca="1" si="21"/>
        <v>#NUM!</v>
      </c>
      <c r="H128" t="e">
        <f t="shared" ca="1" si="21"/>
        <v>#NUM!</v>
      </c>
      <c r="I128" t="e">
        <f t="shared" ca="1" si="21"/>
        <v>#NUM!</v>
      </c>
      <c r="J128" t="e">
        <f t="shared" ca="1" si="21"/>
        <v>#NUM!</v>
      </c>
      <c r="K128" t="e">
        <f t="shared" ref="K128:K159" ca="1" si="22">AVERAGE(B128:J128)</f>
        <v>#NUM!</v>
      </c>
      <c r="L128" t="e">
        <f t="shared" ca="1" si="16"/>
        <v>#NUM!</v>
      </c>
      <c r="M128" t="e">
        <f t="shared" ca="1" si="17"/>
        <v>#NUM!</v>
      </c>
      <c r="N128" t="e">
        <f t="shared" ca="1" si="18"/>
        <v>#NUM!</v>
      </c>
    </row>
    <row r="129" spans="2:14" x14ac:dyDescent="0.25">
      <c r="B129" t="e">
        <f t="shared" ca="1" si="21"/>
        <v>#NUM!</v>
      </c>
      <c r="C129" t="e">
        <f t="shared" ca="1" si="21"/>
        <v>#NUM!</v>
      </c>
      <c r="D129" t="e">
        <f t="shared" ca="1" si="21"/>
        <v>#NUM!</v>
      </c>
      <c r="E129" t="e">
        <f t="shared" ca="1" si="21"/>
        <v>#NUM!</v>
      </c>
      <c r="F129" t="e">
        <f t="shared" ca="1" si="21"/>
        <v>#NUM!</v>
      </c>
      <c r="G129" t="e">
        <f t="shared" ca="1" si="21"/>
        <v>#NUM!</v>
      </c>
      <c r="H129" t="e">
        <f t="shared" ca="1" si="21"/>
        <v>#NUM!</v>
      </c>
      <c r="I129" t="e">
        <f t="shared" ca="1" si="21"/>
        <v>#NUM!</v>
      </c>
      <c r="J129" t="e">
        <f t="shared" ca="1" si="21"/>
        <v>#NUM!</v>
      </c>
      <c r="K129" t="e">
        <f t="shared" ca="1" si="22"/>
        <v>#NUM!</v>
      </c>
      <c r="L129" t="e">
        <f t="shared" ca="1" si="16"/>
        <v>#NUM!</v>
      </c>
      <c r="M129" t="e">
        <f t="shared" ca="1" si="17"/>
        <v>#NUM!</v>
      </c>
      <c r="N129" t="e">
        <f t="shared" ca="1" si="18"/>
        <v>#NUM!</v>
      </c>
    </row>
    <row r="130" spans="2:14" x14ac:dyDescent="0.25">
      <c r="B130" t="e">
        <f t="shared" ca="1" si="21"/>
        <v>#NUM!</v>
      </c>
      <c r="C130" t="e">
        <f t="shared" ca="1" si="21"/>
        <v>#NUM!</v>
      </c>
      <c r="D130" t="e">
        <f t="shared" ca="1" si="21"/>
        <v>#NUM!</v>
      </c>
      <c r="E130" t="e">
        <f t="shared" ca="1" si="21"/>
        <v>#NUM!</v>
      </c>
      <c r="F130" t="e">
        <f t="shared" ca="1" si="21"/>
        <v>#NUM!</v>
      </c>
      <c r="G130" t="e">
        <f t="shared" ca="1" si="21"/>
        <v>#NUM!</v>
      </c>
      <c r="H130" t="e">
        <f t="shared" ca="1" si="21"/>
        <v>#NUM!</v>
      </c>
      <c r="I130" t="e">
        <f t="shared" ca="1" si="21"/>
        <v>#NUM!</v>
      </c>
      <c r="J130" t="e">
        <f t="shared" ca="1" si="21"/>
        <v>#NUM!</v>
      </c>
      <c r="K130" t="e">
        <f t="shared" ca="1" si="22"/>
        <v>#NUM!</v>
      </c>
      <c r="L130" t="e">
        <f t="shared" ca="1" si="16"/>
        <v>#NUM!</v>
      </c>
      <c r="M130" t="e">
        <f t="shared" ca="1" si="17"/>
        <v>#NUM!</v>
      </c>
      <c r="N130" t="e">
        <f t="shared" ca="1" si="18"/>
        <v>#NUM!</v>
      </c>
    </row>
    <row r="131" spans="2:14" x14ac:dyDescent="0.25">
      <c r="B131" t="e">
        <f t="shared" ca="1" si="21"/>
        <v>#NUM!</v>
      </c>
      <c r="C131" t="e">
        <f t="shared" ca="1" si="21"/>
        <v>#NUM!</v>
      </c>
      <c r="D131" t="e">
        <f t="shared" ca="1" si="21"/>
        <v>#NUM!</v>
      </c>
      <c r="E131" t="e">
        <f t="shared" ca="1" si="21"/>
        <v>#NUM!</v>
      </c>
      <c r="F131" t="e">
        <f t="shared" ca="1" si="21"/>
        <v>#NUM!</v>
      </c>
      <c r="G131" t="e">
        <f t="shared" ca="1" si="21"/>
        <v>#NUM!</v>
      </c>
      <c r="H131" t="e">
        <f t="shared" ca="1" si="21"/>
        <v>#NUM!</v>
      </c>
      <c r="I131" t="e">
        <f t="shared" ca="1" si="21"/>
        <v>#NUM!</v>
      </c>
      <c r="J131" t="e">
        <f t="shared" ca="1" si="21"/>
        <v>#NUM!</v>
      </c>
      <c r="K131" t="e">
        <f t="shared" ca="1" si="22"/>
        <v>#NUM!</v>
      </c>
      <c r="L131" t="e">
        <f t="shared" ca="1" si="16"/>
        <v>#NUM!</v>
      </c>
      <c r="M131" t="e">
        <f t="shared" ca="1" si="17"/>
        <v>#NUM!</v>
      </c>
      <c r="N131" t="e">
        <f t="shared" ca="1" si="18"/>
        <v>#NUM!</v>
      </c>
    </row>
  </sheetData>
  <mergeCells count="2">
    <mergeCell ref="E10:F10"/>
    <mergeCell ref="B31:J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zoomScaleNormal="100" workbookViewId="0">
      <selection activeCell="J11" sqref="J11"/>
    </sheetView>
  </sheetViews>
  <sheetFormatPr defaultRowHeight="15" x14ac:dyDescent="0.25"/>
  <cols>
    <col min="1" max="1" width="3.140625" customWidth="1"/>
  </cols>
  <sheetData>
    <row r="1" spans="2:17" ht="15.75" x14ac:dyDescent="0.25">
      <c r="B1" s="9" t="s">
        <v>31</v>
      </c>
    </row>
    <row r="2" spans="2:17" x14ac:dyDescent="0.25">
      <c r="B2" t="s">
        <v>30</v>
      </c>
    </row>
    <row r="6" spans="2:17" x14ac:dyDescent="0.25">
      <c r="Q6" s="5"/>
    </row>
    <row r="7" spans="2:17" x14ac:dyDescent="0.25">
      <c r="I7" s="4" t="s">
        <v>29</v>
      </c>
      <c r="J7" s="4" t="s">
        <v>28</v>
      </c>
      <c r="K7" s="4" t="s">
        <v>27</v>
      </c>
      <c r="L7" s="4" t="s">
        <v>26</v>
      </c>
      <c r="M7" s="4" t="s">
        <v>25</v>
      </c>
      <c r="N7" s="4" t="s">
        <v>24</v>
      </c>
    </row>
    <row r="8" spans="2:17" x14ac:dyDescent="0.25">
      <c r="F8" s="11"/>
      <c r="I8">
        <v>-3.5</v>
      </c>
      <c r="J8">
        <f t="shared" ref="J8:J36" si="0">$C$23 + $C$24*I8</f>
        <v>-3.5</v>
      </c>
      <c r="K8">
        <f t="shared" ref="K8:K36" ca="1" si="1">$D$23 + $D$24*$I8 - SQRT($E$23^2 + $I8^2*$E$24^2)</f>
        <v>-4.8984893821381981</v>
      </c>
      <c r="L8">
        <f t="shared" ref="L8:L36" ca="1" si="2">$D$23 + $D$24*$I8</f>
        <v>-3.8646220568941629</v>
      </c>
      <c r="M8">
        <f t="shared" ref="M8:M36" ca="1" si="3">$D$23 + $D$24*$I8 + SQRT($E$23^2 + $I8^2*$E$24^2)</f>
        <v>-2.8307547316501283</v>
      </c>
      <c r="N8">
        <f t="shared" ref="N8:N36" si="4">NORMSDIST(I8)</f>
        <v>2.3262907903552504E-4</v>
      </c>
    </row>
    <row r="9" spans="2:17" x14ac:dyDescent="0.25">
      <c r="I9">
        <v>-3.25</v>
      </c>
      <c r="J9">
        <f t="shared" si="0"/>
        <v>-3.25</v>
      </c>
      <c r="K9">
        <f t="shared" ca="1" si="1"/>
        <v>-4.571667337228682</v>
      </c>
      <c r="L9">
        <f t="shared" ca="1" si="2"/>
        <v>-3.6009081358342598</v>
      </c>
      <c r="M9">
        <f t="shared" ca="1" si="3"/>
        <v>-2.6301489344398377</v>
      </c>
      <c r="N9">
        <f t="shared" si="4"/>
        <v>5.7702504239076603E-4</v>
      </c>
    </row>
    <row r="10" spans="2:17" x14ac:dyDescent="0.25">
      <c r="I10">
        <v>-3</v>
      </c>
      <c r="J10">
        <f t="shared" si="0"/>
        <v>-3</v>
      </c>
      <c r="K10">
        <f t="shared" ca="1" si="1"/>
        <v>-4.245619328457563</v>
      </c>
      <c r="L10">
        <f t="shared" ca="1" si="2"/>
        <v>-3.3371942147743567</v>
      </c>
      <c r="M10">
        <f t="shared" ca="1" si="3"/>
        <v>-2.428769101091151</v>
      </c>
      <c r="N10">
        <f t="shared" si="4"/>
        <v>1.3498980316300933E-3</v>
      </c>
    </row>
    <row r="11" spans="2:17" x14ac:dyDescent="0.25">
      <c r="I11">
        <v>-2.75</v>
      </c>
      <c r="J11">
        <f t="shared" si="0"/>
        <v>-2.75</v>
      </c>
      <c r="K11">
        <f t="shared" ca="1" si="1"/>
        <v>-3.9205162589735925</v>
      </c>
      <c r="L11">
        <f t="shared" ca="1" si="2"/>
        <v>-3.0734802937144532</v>
      </c>
      <c r="M11">
        <f t="shared" ca="1" si="3"/>
        <v>-2.2264443284553139</v>
      </c>
      <c r="N11">
        <f t="shared" si="4"/>
        <v>2.9797632350545551E-3</v>
      </c>
    </row>
    <row r="12" spans="2:17" x14ac:dyDescent="0.25">
      <c r="I12">
        <v>-2.5</v>
      </c>
      <c r="J12">
        <f t="shared" si="0"/>
        <v>-2.5</v>
      </c>
      <c r="K12">
        <f t="shared" ca="1" si="1"/>
        <v>-3.5965793395713042</v>
      </c>
      <c r="L12">
        <f t="shared" ca="1" si="2"/>
        <v>-2.8097663726545501</v>
      </c>
      <c r="M12">
        <f t="shared" ca="1" si="3"/>
        <v>-2.022953405737796</v>
      </c>
      <c r="N12">
        <f t="shared" si="4"/>
        <v>6.2096653257761331E-3</v>
      </c>
    </row>
    <row r="13" spans="2:17" x14ac:dyDescent="0.25">
      <c r="I13">
        <v>-2.25</v>
      </c>
      <c r="J13">
        <f t="shared" si="0"/>
        <v>-2.25</v>
      </c>
      <c r="K13">
        <f t="shared" ca="1" si="1"/>
        <v>-3.2740980151193044</v>
      </c>
      <c r="L13">
        <f t="shared" ca="1" si="2"/>
        <v>-2.546052451594647</v>
      </c>
      <c r="M13">
        <f t="shared" ca="1" si="3"/>
        <v>-1.8180068880699896</v>
      </c>
      <c r="N13">
        <f t="shared" si="4"/>
        <v>1.2224472655044696E-2</v>
      </c>
    </row>
    <row r="14" spans="2:17" x14ac:dyDescent="0.25">
      <c r="I14">
        <v>-2</v>
      </c>
      <c r="J14">
        <f t="shared" si="0"/>
        <v>-2</v>
      </c>
      <c r="K14">
        <f t="shared" ca="1" si="1"/>
        <v>-2.9534547793480583</v>
      </c>
      <c r="L14">
        <f t="shared" ca="1" si="2"/>
        <v>-2.2823385305347439</v>
      </c>
      <c r="M14">
        <f t="shared" ca="1" si="3"/>
        <v>-1.6112222817214295</v>
      </c>
      <c r="N14">
        <f t="shared" si="4"/>
        <v>2.2750131948179191E-2</v>
      </c>
    </row>
    <row r="15" spans="2:17" x14ac:dyDescent="0.25">
      <c r="I15">
        <v>-1.75</v>
      </c>
      <c r="J15">
        <f t="shared" si="0"/>
        <v>-1.75</v>
      </c>
      <c r="K15">
        <f t="shared" ca="1" si="1"/>
        <v>-2.6351590168425885</v>
      </c>
      <c r="L15">
        <f t="shared" ca="1" si="2"/>
        <v>-2.0186246094748408</v>
      </c>
      <c r="M15">
        <f t="shared" ca="1" si="3"/>
        <v>-1.4020902021070931</v>
      </c>
      <c r="N15">
        <f t="shared" si="4"/>
        <v>4.00591568638171E-2</v>
      </c>
    </row>
    <row r="16" spans="2:17" x14ac:dyDescent="0.25">
      <c r="I16">
        <v>-1.5</v>
      </c>
      <c r="J16">
        <f t="shared" si="0"/>
        <v>-1.5</v>
      </c>
      <c r="K16">
        <f t="shared" ca="1" si="1"/>
        <v>-2.3198914940261308</v>
      </c>
      <c r="L16">
        <f t="shared" ca="1" si="2"/>
        <v>-1.7549106884149379</v>
      </c>
      <c r="M16">
        <f t="shared" ca="1" si="3"/>
        <v>-1.189929882803745</v>
      </c>
      <c r="N16">
        <f t="shared" si="4"/>
        <v>6.6807201268858057E-2</v>
      </c>
    </row>
    <row r="17" spans="2:14" x14ac:dyDescent="0.25">
      <c r="I17">
        <v>-1.25</v>
      </c>
      <c r="J17">
        <f t="shared" si="0"/>
        <v>-1.25</v>
      </c>
      <c r="K17">
        <f t="shared" ca="1" si="1"/>
        <v>-2.008558270700203</v>
      </c>
      <c r="L17">
        <f t="shared" ca="1" si="2"/>
        <v>-1.4911967673550346</v>
      </c>
      <c r="M17">
        <f t="shared" ca="1" si="3"/>
        <v>-0.97383526400986631</v>
      </c>
      <c r="N17">
        <f t="shared" si="4"/>
        <v>0.10564977366685525</v>
      </c>
    </row>
    <row r="18" spans="2:14" x14ac:dyDescent="0.25">
      <c r="I18">
        <v>-1</v>
      </c>
      <c r="J18">
        <f t="shared" si="0"/>
        <v>-1</v>
      </c>
      <c r="K18">
        <f t="shared" ca="1" si="1"/>
        <v>-1.7023444248333406</v>
      </c>
      <c r="L18">
        <f t="shared" ca="1" si="2"/>
        <v>-1.2274828462951315</v>
      </c>
      <c r="M18">
        <f t="shared" ca="1" si="3"/>
        <v>-0.7526212677569224</v>
      </c>
      <c r="N18">
        <f t="shared" si="4"/>
        <v>0.15865525393145699</v>
      </c>
    </row>
    <row r="19" spans="2:14" x14ac:dyDescent="0.25">
      <c r="I19">
        <v>-0.75</v>
      </c>
      <c r="J19">
        <f t="shared" si="0"/>
        <v>-0.75</v>
      </c>
      <c r="K19">
        <f t="shared" ca="1" si="1"/>
        <v>-1.4027394158080622</v>
      </c>
      <c r="L19">
        <f t="shared" ca="1" si="2"/>
        <v>-0.96376892523522828</v>
      </c>
      <c r="M19">
        <f t="shared" ca="1" si="3"/>
        <v>-0.52479843466239451</v>
      </c>
      <c r="N19">
        <f t="shared" si="4"/>
        <v>0.22662735237686821</v>
      </c>
    </row>
    <row r="20" spans="2:14" x14ac:dyDescent="0.25">
      <c r="I20">
        <v>-0.5</v>
      </c>
      <c r="J20">
        <f t="shared" si="0"/>
        <v>-0.5</v>
      </c>
      <c r="K20">
        <f t="shared" ca="1" si="1"/>
        <v>-1.1114764956040497</v>
      </c>
      <c r="L20">
        <f t="shared" ca="1" si="2"/>
        <v>-0.70005500417532507</v>
      </c>
      <c r="M20">
        <f t="shared" ca="1" si="3"/>
        <v>-0.28863351274660043</v>
      </c>
      <c r="N20">
        <f t="shared" si="4"/>
        <v>0.30853753872598688</v>
      </c>
    </row>
    <row r="21" spans="2:14" x14ac:dyDescent="0.25">
      <c r="I21">
        <v>-0.25</v>
      </c>
      <c r="J21">
        <f t="shared" si="0"/>
        <v>-0.25</v>
      </c>
      <c r="K21">
        <f t="shared" ca="1" si="1"/>
        <v>-0.83030957781879955</v>
      </c>
      <c r="L21">
        <f t="shared" ca="1" si="2"/>
        <v>-0.43634108311542197</v>
      </c>
      <c r="M21">
        <f t="shared" ca="1" si="3"/>
        <v>-4.2372588412044387E-2</v>
      </c>
      <c r="N21">
        <f t="shared" si="4"/>
        <v>0.4012936743170763</v>
      </c>
    </row>
    <row r="22" spans="2:14" x14ac:dyDescent="0.25">
      <c r="C22" s="4" t="s">
        <v>23</v>
      </c>
      <c r="D22" s="4" t="s">
        <v>22</v>
      </c>
      <c r="E22" s="4" t="s">
        <v>21</v>
      </c>
      <c r="I22">
        <v>0</v>
      </c>
      <c r="J22">
        <f t="shared" si="0"/>
        <v>0</v>
      </c>
      <c r="K22">
        <f t="shared" ca="1" si="1"/>
        <v>-0.56060355981958587</v>
      </c>
      <c r="L22">
        <f t="shared" ca="1" si="2"/>
        <v>-0.17262716205551878</v>
      </c>
      <c r="M22">
        <f t="shared" ca="1" si="3"/>
        <v>0.21534923570854833</v>
      </c>
      <c r="N22">
        <f t="shared" si="4"/>
        <v>0.5</v>
      </c>
    </row>
    <row r="23" spans="2:14" x14ac:dyDescent="0.25">
      <c r="B23" s="7" t="s">
        <v>20</v>
      </c>
      <c r="C23" s="10">
        <v>0</v>
      </c>
      <c r="D23">
        <f ca="1">AVERAGE(C28:C47)</f>
        <v>-0.17262716205551878</v>
      </c>
      <c r="E23">
        <f ca="1">NORMSINV($C$25)*$D$24/SQRT($C$26)</f>
        <v>0.38797639776406712</v>
      </c>
      <c r="I23">
        <v>0.25</v>
      </c>
      <c r="J23">
        <f t="shared" si="0"/>
        <v>0.25</v>
      </c>
      <c r="K23">
        <f t="shared" ca="1" si="1"/>
        <v>-0.30288173569899324</v>
      </c>
      <c r="L23">
        <f t="shared" ca="1" si="2"/>
        <v>9.1086759004384371E-2</v>
      </c>
      <c r="M23">
        <f t="shared" ca="1" si="3"/>
        <v>0.48505525370776192</v>
      </c>
      <c r="N23">
        <f t="shared" si="4"/>
        <v>0.5987063256829237</v>
      </c>
    </row>
    <row r="24" spans="2:14" x14ac:dyDescent="0.25">
      <c r="B24" s="7" t="s">
        <v>19</v>
      </c>
      <c r="C24" s="10">
        <v>1</v>
      </c>
      <c r="D24">
        <f ca="1">STDEV(C28:C47)</f>
        <v>1.0548556842396126</v>
      </c>
      <c r="E24">
        <f ca="1">$D$24*(SQRT(CHIINV(1-$C$25,($C$26-1))/($C$26-1)) - 1)</f>
        <v>0.27380254481983579</v>
      </c>
      <c r="I24">
        <v>0.5</v>
      </c>
      <c r="J24">
        <f t="shared" si="0"/>
        <v>0.5</v>
      </c>
      <c r="K24">
        <f t="shared" ca="1" si="1"/>
        <v>-5.6620811364437085E-2</v>
      </c>
      <c r="L24">
        <f t="shared" ca="1" si="2"/>
        <v>0.35480068006428755</v>
      </c>
      <c r="M24">
        <f t="shared" ca="1" si="3"/>
        <v>0.76622217149301219</v>
      </c>
      <c r="N24">
        <f t="shared" si="4"/>
        <v>0.69146246127401312</v>
      </c>
    </row>
    <row r="25" spans="2:14" x14ac:dyDescent="0.25">
      <c r="B25" s="7" t="s">
        <v>14</v>
      </c>
      <c r="C25" s="8">
        <v>0.95</v>
      </c>
      <c r="I25">
        <v>0.75</v>
      </c>
      <c r="J25">
        <f t="shared" si="0"/>
        <v>0.75</v>
      </c>
      <c r="K25">
        <f t="shared" ca="1" si="1"/>
        <v>0.17954411055135699</v>
      </c>
      <c r="L25">
        <f t="shared" ca="1" si="2"/>
        <v>0.61851460112419077</v>
      </c>
      <c r="M25">
        <f t="shared" ca="1" si="3"/>
        <v>1.0574850916970244</v>
      </c>
      <c r="N25">
        <f t="shared" si="4"/>
        <v>0.77337264762313174</v>
      </c>
    </row>
    <row r="26" spans="2:14" x14ac:dyDescent="0.25">
      <c r="B26" s="7" t="s">
        <v>13</v>
      </c>
      <c r="C26">
        <f ca="1">COUNT(C28:C47)</f>
        <v>20</v>
      </c>
      <c r="I26">
        <v>1</v>
      </c>
      <c r="J26">
        <f t="shared" si="0"/>
        <v>1</v>
      </c>
      <c r="K26">
        <f t="shared" ca="1" si="1"/>
        <v>0.40736694364588472</v>
      </c>
      <c r="L26">
        <f t="shared" ca="1" si="2"/>
        <v>0.88222852218409387</v>
      </c>
      <c r="M26">
        <f t="shared" ca="1" si="3"/>
        <v>1.3570901007223031</v>
      </c>
      <c r="N26">
        <f t="shared" si="4"/>
        <v>0.84134474606854304</v>
      </c>
    </row>
    <row r="27" spans="2:14" x14ac:dyDescent="0.25">
      <c r="B27" s="4" t="s">
        <v>18</v>
      </c>
      <c r="C27" s="4" t="s">
        <v>12</v>
      </c>
      <c r="D27" s="4" t="s">
        <v>17</v>
      </c>
      <c r="I27">
        <v>1.25</v>
      </c>
      <c r="J27">
        <f t="shared" si="0"/>
        <v>1.25</v>
      </c>
      <c r="K27">
        <f t="shared" ca="1" si="1"/>
        <v>0.62858093989882857</v>
      </c>
      <c r="L27">
        <f t="shared" ca="1" si="2"/>
        <v>1.1459424432439969</v>
      </c>
      <c r="M27">
        <f t="shared" ca="1" si="3"/>
        <v>1.6633039465891652</v>
      </c>
      <c r="N27">
        <f t="shared" si="4"/>
        <v>0.89435022633314476</v>
      </c>
    </row>
    <row r="28" spans="2:14" x14ac:dyDescent="0.25">
      <c r="B28">
        <f t="shared" ref="B28:B47" ca="1" si="5">RANK($C28,$C$28:$C$47,1)</f>
        <v>14</v>
      </c>
      <c r="C28">
        <f t="shared" ref="C28:C47" ca="1" si="6">NORMINV(RAND(), $C$23, $C$24)</f>
        <v>0.29023044347968352</v>
      </c>
      <c r="D28">
        <f t="shared" ref="D28:D47" ca="1" si="7">_xlfn.NORM.S.INV((B28-0.3) / ($C$26+0.4))</f>
        <v>0.44424875676134512</v>
      </c>
      <c r="I28">
        <v>1.5</v>
      </c>
      <c r="J28">
        <f t="shared" si="0"/>
        <v>1.5</v>
      </c>
      <c r="K28">
        <f t="shared" ca="1" si="1"/>
        <v>0.84467555869270727</v>
      </c>
      <c r="L28">
        <f t="shared" ca="1" si="2"/>
        <v>1.4096563643039002</v>
      </c>
      <c r="M28">
        <f t="shared" ca="1" si="3"/>
        <v>1.9746371699150931</v>
      </c>
      <c r="N28">
        <f t="shared" si="4"/>
        <v>0.93319279873114191</v>
      </c>
    </row>
    <row r="29" spans="2:14" x14ac:dyDescent="0.25">
      <c r="B29">
        <f t="shared" ca="1" si="5"/>
        <v>19</v>
      </c>
      <c r="C29">
        <f t="shared" ca="1" si="6"/>
        <v>1.6239079962679333</v>
      </c>
      <c r="D29">
        <f t="shared" ca="1" si="7"/>
        <v>1.3829941271006405</v>
      </c>
      <c r="I29">
        <v>1.75</v>
      </c>
      <c r="J29">
        <f t="shared" si="0"/>
        <v>1.75</v>
      </c>
      <c r="K29">
        <f t="shared" ca="1" si="1"/>
        <v>1.0568358779960556</v>
      </c>
      <c r="L29">
        <f t="shared" ca="1" si="2"/>
        <v>1.6733702853638033</v>
      </c>
      <c r="M29">
        <f t="shared" ca="1" si="3"/>
        <v>2.2899046927315512</v>
      </c>
      <c r="N29">
        <f t="shared" si="4"/>
        <v>0.95994084313618289</v>
      </c>
    </row>
    <row r="30" spans="2:14" x14ac:dyDescent="0.25">
      <c r="B30">
        <f t="shared" ca="1" si="5"/>
        <v>5</v>
      </c>
      <c r="C30">
        <f t="shared" ca="1" si="6"/>
        <v>-0.90018967999685628</v>
      </c>
      <c r="D30">
        <f t="shared" ca="1" si="7"/>
        <v>-0.73755597988205279</v>
      </c>
      <c r="I30">
        <v>2</v>
      </c>
      <c r="J30">
        <f t="shared" si="0"/>
        <v>2</v>
      </c>
      <c r="K30">
        <f t="shared" ca="1" si="1"/>
        <v>1.2659679576103922</v>
      </c>
      <c r="L30">
        <f t="shared" ca="1" si="2"/>
        <v>1.9370842064237064</v>
      </c>
      <c r="M30">
        <f t="shared" ca="1" si="3"/>
        <v>2.6082004552370206</v>
      </c>
      <c r="N30">
        <f t="shared" si="4"/>
        <v>0.97724986805182079</v>
      </c>
    </row>
    <row r="31" spans="2:14" x14ac:dyDescent="0.25">
      <c r="B31">
        <f t="shared" ca="1" si="5"/>
        <v>11</v>
      </c>
      <c r="C31">
        <f t="shared" ca="1" si="6"/>
        <v>-0.20022324886001963</v>
      </c>
      <c r="D31">
        <f t="shared" ca="1" si="7"/>
        <v>6.1475667639406824E-2</v>
      </c>
      <c r="I31">
        <v>2.25</v>
      </c>
      <c r="J31">
        <f t="shared" si="0"/>
        <v>2.25</v>
      </c>
      <c r="K31">
        <f t="shared" ca="1" si="1"/>
        <v>1.4727525639589523</v>
      </c>
      <c r="L31">
        <f t="shared" ca="1" si="2"/>
        <v>2.2007981274836097</v>
      </c>
      <c r="M31">
        <f t="shared" ca="1" si="3"/>
        <v>2.9288436910082671</v>
      </c>
      <c r="N31">
        <f t="shared" si="4"/>
        <v>0.98777552734495533</v>
      </c>
    </row>
    <row r="32" spans="2:14" x14ac:dyDescent="0.25">
      <c r="B32">
        <f t="shared" ca="1" si="5"/>
        <v>16</v>
      </c>
      <c r="C32">
        <f t="shared" ca="1" si="6"/>
        <v>0.62199760457135778</v>
      </c>
      <c r="D32">
        <f t="shared" ca="1" si="7"/>
        <v>0.73755597988205235</v>
      </c>
      <c r="I32">
        <v>2.5</v>
      </c>
      <c r="J32">
        <f t="shared" si="0"/>
        <v>2.5</v>
      </c>
      <c r="K32">
        <f t="shared" ca="1" si="1"/>
        <v>1.6776990816267587</v>
      </c>
      <c r="L32">
        <f t="shared" ca="1" si="2"/>
        <v>2.4645120485435128</v>
      </c>
      <c r="M32">
        <f t="shared" ca="1" si="3"/>
        <v>3.2513250154602669</v>
      </c>
      <c r="N32">
        <f t="shared" si="4"/>
        <v>0.99379033467422384</v>
      </c>
    </row>
    <row r="33" spans="2:14" x14ac:dyDescent="0.25">
      <c r="B33">
        <f t="shared" ca="1" si="5"/>
        <v>9</v>
      </c>
      <c r="C33">
        <f t="shared" ca="1" si="6"/>
        <v>-0.63263296929433943</v>
      </c>
      <c r="D33">
        <f t="shared" ca="1" si="7"/>
        <v>-0.18536701728959676</v>
      </c>
      <c r="I33">
        <v>2.75</v>
      </c>
      <c r="J33">
        <f t="shared" si="0"/>
        <v>2.75</v>
      </c>
      <c r="K33">
        <f t="shared" ca="1" si="1"/>
        <v>1.8811900043442766</v>
      </c>
      <c r="L33">
        <f t="shared" ca="1" si="2"/>
        <v>2.7282259696034159</v>
      </c>
      <c r="M33">
        <f t="shared" ca="1" si="3"/>
        <v>3.5752619348625552</v>
      </c>
      <c r="N33">
        <f t="shared" si="4"/>
        <v>0.99702023676494544</v>
      </c>
    </row>
    <row r="34" spans="2:14" x14ac:dyDescent="0.25">
      <c r="B34">
        <f t="shared" ca="1" si="5"/>
        <v>10</v>
      </c>
      <c r="C34">
        <f t="shared" ca="1" si="6"/>
        <v>-0.29063891313298812</v>
      </c>
      <c r="D34">
        <f t="shared" ca="1" si="7"/>
        <v>-6.1475667639406824E-2</v>
      </c>
      <c r="I34">
        <v>3</v>
      </c>
      <c r="J34">
        <f t="shared" si="0"/>
        <v>3</v>
      </c>
      <c r="K34">
        <f t="shared" ca="1" si="1"/>
        <v>2.0835147769801137</v>
      </c>
      <c r="L34">
        <f t="shared" ca="1" si="2"/>
        <v>2.9919398906633194</v>
      </c>
      <c r="M34">
        <f t="shared" ca="1" si="3"/>
        <v>3.9003650043465252</v>
      </c>
      <c r="N34">
        <f t="shared" si="4"/>
        <v>0.9986501019683699</v>
      </c>
    </row>
    <row r="35" spans="2:14" x14ac:dyDescent="0.25">
      <c r="B35">
        <f t="shared" ca="1" si="5"/>
        <v>17</v>
      </c>
      <c r="C35">
        <f t="shared" ca="1" si="6"/>
        <v>0.81803591708472045</v>
      </c>
      <c r="D35">
        <f t="shared" ca="1" si="7"/>
        <v>0.91014679640886487</v>
      </c>
      <c r="I35">
        <v>3.25</v>
      </c>
      <c r="J35">
        <f t="shared" si="0"/>
        <v>3.25</v>
      </c>
      <c r="K35">
        <f t="shared" ca="1" si="1"/>
        <v>2.2848946103288004</v>
      </c>
      <c r="L35">
        <f t="shared" ca="1" si="2"/>
        <v>3.2556538117232225</v>
      </c>
      <c r="M35">
        <f t="shared" ca="1" si="3"/>
        <v>4.2264130131176447</v>
      </c>
      <c r="N35">
        <f t="shared" si="4"/>
        <v>0.99942297495760923</v>
      </c>
    </row>
    <row r="36" spans="2:14" x14ac:dyDescent="0.25">
      <c r="B36">
        <f t="shared" ca="1" si="5"/>
        <v>8</v>
      </c>
      <c r="C36">
        <f t="shared" ca="1" si="6"/>
        <v>-0.69676859399254765</v>
      </c>
      <c r="D36">
        <f t="shared" ca="1" si="7"/>
        <v>-0.3121823291636498</v>
      </c>
      <c r="I36">
        <v>3.5</v>
      </c>
      <c r="J36">
        <f t="shared" si="0"/>
        <v>3.5</v>
      </c>
      <c r="K36">
        <f t="shared" ca="1" si="1"/>
        <v>2.485500407539091</v>
      </c>
      <c r="L36">
        <f t="shared" ca="1" si="2"/>
        <v>3.5193677327831256</v>
      </c>
      <c r="M36">
        <f t="shared" ca="1" si="3"/>
        <v>4.5532350580271608</v>
      </c>
      <c r="N36">
        <f t="shared" si="4"/>
        <v>0.99976737092096446</v>
      </c>
    </row>
    <row r="37" spans="2:14" x14ac:dyDescent="0.25">
      <c r="B37">
        <f t="shared" ca="1" si="5"/>
        <v>6</v>
      </c>
      <c r="C37">
        <f t="shared" ca="1" si="6"/>
        <v>-0.80118129321463794</v>
      </c>
      <c r="D37">
        <f t="shared" ca="1" si="7"/>
        <v>-0.58458985705947353</v>
      </c>
    </row>
    <row r="38" spans="2:14" x14ac:dyDescent="0.25">
      <c r="B38">
        <f t="shared" ca="1" si="5"/>
        <v>15</v>
      </c>
      <c r="C38">
        <f t="shared" ca="1" si="6"/>
        <v>0.55529731726734499</v>
      </c>
      <c r="D38">
        <f t="shared" ca="1" si="7"/>
        <v>0.58458985705947353</v>
      </c>
    </row>
    <row r="39" spans="2:14" x14ac:dyDescent="0.25">
      <c r="B39">
        <f t="shared" ca="1" si="5"/>
        <v>4</v>
      </c>
      <c r="C39">
        <f t="shared" ca="1" si="6"/>
        <v>-1.0567074914271475</v>
      </c>
      <c r="D39">
        <f t="shared" ca="1" si="7"/>
        <v>-0.91014679640886487</v>
      </c>
    </row>
    <row r="40" spans="2:14" x14ac:dyDescent="0.25">
      <c r="B40">
        <f t="shared" ca="1" si="5"/>
        <v>3</v>
      </c>
      <c r="C40">
        <f t="shared" ca="1" si="6"/>
        <v>-1.2775429191060135</v>
      </c>
      <c r="D40">
        <f t="shared" ca="1" si="7"/>
        <v>-1.1153373577337857</v>
      </c>
    </row>
    <row r="41" spans="2:14" x14ac:dyDescent="0.25">
      <c r="B41">
        <f t="shared" ca="1" si="5"/>
        <v>20</v>
      </c>
      <c r="C41">
        <f t="shared" ca="1" si="6"/>
        <v>2.1512629194687363</v>
      </c>
      <c r="D41">
        <f t="shared" ca="1" si="7"/>
        <v>1.8208645376396548</v>
      </c>
    </row>
    <row r="42" spans="2:14" x14ac:dyDescent="0.25">
      <c r="B42">
        <f t="shared" ca="1" si="5"/>
        <v>18</v>
      </c>
      <c r="C42">
        <f t="shared" ca="1" si="6"/>
        <v>0.83908297538445975</v>
      </c>
      <c r="D42">
        <f t="shared" ca="1" si="7"/>
        <v>1.1153373577337866</v>
      </c>
    </row>
    <row r="43" spans="2:14" x14ac:dyDescent="0.25">
      <c r="B43">
        <f t="shared" ca="1" si="5"/>
        <v>7</v>
      </c>
      <c r="C43">
        <f t="shared" ca="1" si="6"/>
        <v>-0.72990726353540492</v>
      </c>
      <c r="D43">
        <f t="shared" ca="1" si="7"/>
        <v>-0.44424875676134479</v>
      </c>
    </row>
    <row r="44" spans="2:14" x14ac:dyDescent="0.25">
      <c r="B44">
        <f t="shared" ca="1" si="5"/>
        <v>1</v>
      </c>
      <c r="C44">
        <f t="shared" ca="1" si="6"/>
        <v>-2.1991593746564888</v>
      </c>
      <c r="D44">
        <f t="shared" ca="1" si="7"/>
        <v>-1.8208645376396548</v>
      </c>
    </row>
    <row r="45" spans="2:14" x14ac:dyDescent="0.25">
      <c r="B45">
        <f t="shared" ca="1" si="5"/>
        <v>12</v>
      </c>
      <c r="C45">
        <f t="shared" ca="1" si="6"/>
        <v>-0.15627620747251483</v>
      </c>
      <c r="D45">
        <f t="shared" ca="1" si="7"/>
        <v>0.18536701728959662</v>
      </c>
    </row>
    <row r="46" spans="2:14" x14ac:dyDescent="0.25">
      <c r="B46">
        <f t="shared" ca="1" si="5"/>
        <v>13</v>
      </c>
      <c r="C46">
        <f t="shared" ca="1" si="6"/>
        <v>-0.10573771041558599</v>
      </c>
      <c r="D46">
        <f t="shared" ca="1" si="7"/>
        <v>0.31218232916364996</v>
      </c>
      <c r="E46" s="5"/>
      <c r="F46" s="5"/>
      <c r="G46" s="5"/>
      <c r="H46" s="5"/>
      <c r="I46" s="5"/>
    </row>
    <row r="47" spans="2:14" x14ac:dyDescent="0.25">
      <c r="B47">
        <f t="shared" ca="1" si="5"/>
        <v>2</v>
      </c>
      <c r="C47">
        <f t="shared" ca="1" si="6"/>
        <v>-1.3053927495300672</v>
      </c>
      <c r="D47">
        <f t="shared" ca="1" si="7"/>
        <v>-1.3829941271006372</v>
      </c>
      <c r="E47" s="5"/>
      <c r="F47" s="5"/>
      <c r="G47" s="5"/>
      <c r="H47" s="5"/>
      <c r="I47" s="5"/>
      <c r="J47" s="5"/>
    </row>
    <row r="48" spans="2:14" x14ac:dyDescent="0.25">
      <c r="B48" s="5"/>
      <c r="C48" s="5"/>
      <c r="D48" s="5"/>
      <c r="E48" s="5"/>
      <c r="F48" s="5"/>
      <c r="G48" s="5"/>
      <c r="H48" s="5"/>
      <c r="I48" s="5"/>
      <c r="J48" s="5"/>
    </row>
    <row r="49" spans="2:10" x14ac:dyDescent="0.25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25">
      <c r="B50" s="5"/>
      <c r="C50" s="5"/>
      <c r="D50" s="5"/>
      <c r="E50" s="5"/>
      <c r="F50" s="5"/>
      <c r="G50" s="5"/>
      <c r="H50" s="5"/>
      <c r="I50" s="5"/>
      <c r="J50" s="5"/>
    </row>
    <row r="51" spans="2:10" x14ac:dyDescent="0.25">
      <c r="B51" s="5"/>
      <c r="C51" s="5"/>
      <c r="D51" s="5"/>
      <c r="E51" s="5"/>
      <c r="F51" s="5"/>
      <c r="G51" s="5"/>
      <c r="H51" s="5"/>
      <c r="I51" s="5"/>
      <c r="J51" s="5"/>
    </row>
    <row r="52" spans="2:10" x14ac:dyDescent="0.25">
      <c r="B52" s="5"/>
      <c r="C52" s="5"/>
      <c r="D52" s="5"/>
      <c r="E52" s="5"/>
      <c r="F52" s="5"/>
      <c r="G52" s="5"/>
      <c r="H52" s="5"/>
      <c r="I52" s="5"/>
      <c r="J52" s="5"/>
    </row>
    <row r="53" spans="2:10" x14ac:dyDescent="0.25">
      <c r="B53" s="5"/>
      <c r="C53" s="5"/>
      <c r="D53" s="5"/>
      <c r="E53" s="5"/>
      <c r="F53" s="5"/>
      <c r="G53" s="5"/>
      <c r="H53" s="5"/>
      <c r="I53" s="5"/>
      <c r="J53" s="5"/>
    </row>
    <row r="54" spans="2:10" x14ac:dyDescent="0.25">
      <c r="B54" s="5"/>
      <c r="C54" s="5"/>
      <c r="D54" s="5"/>
      <c r="E54" s="5"/>
      <c r="F54" s="5"/>
      <c r="G54" s="5"/>
      <c r="H54" s="5"/>
      <c r="I54" s="5"/>
      <c r="J54" s="5"/>
    </row>
    <row r="55" spans="2:10" x14ac:dyDescent="0.25">
      <c r="B55" s="5"/>
      <c r="C55" s="5"/>
      <c r="D55" s="5"/>
      <c r="E55" s="5"/>
      <c r="F55" s="5"/>
      <c r="G55" s="5"/>
      <c r="H55" s="5"/>
      <c r="I55" s="5"/>
      <c r="J55" s="5"/>
    </row>
    <row r="56" spans="2:10" x14ac:dyDescent="0.25">
      <c r="B56" s="5"/>
      <c r="C56" s="5"/>
      <c r="D56" s="5"/>
      <c r="E56" s="5"/>
      <c r="F56" s="5"/>
      <c r="G56" s="5"/>
      <c r="H56" s="5"/>
      <c r="I56" s="5"/>
      <c r="J56" s="5"/>
    </row>
    <row r="57" spans="2:10" x14ac:dyDescent="0.25">
      <c r="B57" s="5"/>
      <c r="C57" s="5"/>
      <c r="D57" s="5"/>
      <c r="E57" s="5"/>
      <c r="F57" s="5"/>
      <c r="G57" s="5"/>
      <c r="H57" s="5"/>
      <c r="I57" s="5"/>
      <c r="J57" s="5"/>
    </row>
    <row r="58" spans="2:10" x14ac:dyDescent="0.25">
      <c r="B58" s="5"/>
      <c r="C58" s="5"/>
      <c r="D58" s="5"/>
      <c r="E58" s="5"/>
      <c r="F58" s="5"/>
      <c r="G58" s="5"/>
      <c r="H58" s="5"/>
      <c r="I58" s="5"/>
      <c r="J58" s="5"/>
    </row>
    <row r="59" spans="2:10" x14ac:dyDescent="0.25">
      <c r="B59" s="5"/>
      <c r="C59" s="5"/>
      <c r="D59" s="5"/>
      <c r="E59" s="5"/>
      <c r="F59" s="5"/>
      <c r="G59" s="5"/>
      <c r="H59" s="5"/>
      <c r="I59" s="5"/>
      <c r="J59" s="5"/>
    </row>
    <row r="60" spans="2:10" x14ac:dyDescent="0.25">
      <c r="B60" s="5"/>
      <c r="C60" s="5"/>
      <c r="D60" s="5"/>
      <c r="E60" s="5"/>
      <c r="F60" s="5"/>
      <c r="G60" s="5"/>
      <c r="H60" s="5"/>
      <c r="I60" s="5"/>
      <c r="J60" s="5"/>
    </row>
    <row r="61" spans="2:10" x14ac:dyDescent="0.25">
      <c r="B61" s="5"/>
      <c r="C61" s="5"/>
      <c r="D61" s="5"/>
      <c r="E61" s="5"/>
      <c r="F61" s="5"/>
      <c r="G61" s="5"/>
      <c r="H61" s="5"/>
      <c r="I61" s="5"/>
      <c r="J61" s="5"/>
    </row>
    <row r="62" spans="2:10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2:10" x14ac:dyDescent="0.25">
      <c r="B63" s="5"/>
      <c r="C63" s="5"/>
      <c r="D63" s="5"/>
      <c r="E63" s="5"/>
      <c r="F63" s="5"/>
      <c r="G63" s="5"/>
      <c r="H63" s="5"/>
      <c r="I63" s="5"/>
      <c r="J63" s="5"/>
    </row>
    <row r="64" spans="2:10" x14ac:dyDescent="0.25">
      <c r="B64" s="5"/>
      <c r="C64" s="5"/>
      <c r="D64" s="5"/>
      <c r="E64" s="5"/>
      <c r="F64" s="5"/>
      <c r="G64" s="5"/>
      <c r="H64" s="5"/>
      <c r="I64" s="5"/>
      <c r="J64" s="5"/>
    </row>
    <row r="65" spans="2:10" x14ac:dyDescent="0.25">
      <c r="B65" s="5"/>
      <c r="C65" s="5"/>
      <c r="D65" s="5"/>
      <c r="E65" s="5"/>
      <c r="F65" s="5"/>
      <c r="G65" s="5"/>
      <c r="H65" s="5"/>
      <c r="I65" s="5"/>
      <c r="J65" s="5"/>
    </row>
    <row r="66" spans="2:10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2:10" x14ac:dyDescent="0.25">
      <c r="B67" s="5"/>
      <c r="C67" s="5"/>
      <c r="D67" s="5"/>
      <c r="E67" s="5"/>
      <c r="F67" s="5"/>
      <c r="G67" s="5"/>
      <c r="H67" s="5"/>
      <c r="I67" s="5"/>
      <c r="J67" s="5"/>
    </row>
    <row r="68" spans="2:10" x14ac:dyDescent="0.25">
      <c r="B68" s="5"/>
      <c r="C68" s="5"/>
      <c r="D68" s="5"/>
      <c r="E68" s="5"/>
      <c r="F68" s="5"/>
      <c r="G68" s="5"/>
      <c r="H68" s="5"/>
      <c r="I68" s="5"/>
      <c r="J68" s="5"/>
    </row>
    <row r="69" spans="2:10" x14ac:dyDescent="0.25">
      <c r="B69" s="5"/>
      <c r="C69" s="5"/>
      <c r="D69" s="5"/>
      <c r="E69" s="5"/>
      <c r="F69" s="5"/>
      <c r="G69" s="5"/>
      <c r="H69" s="5"/>
      <c r="I69" s="5"/>
      <c r="J69" s="5"/>
    </row>
    <row r="70" spans="2:10" x14ac:dyDescent="0.25">
      <c r="B70" s="5"/>
      <c r="C70" s="5"/>
      <c r="D70" s="5"/>
      <c r="E70" s="5"/>
      <c r="F70" s="5"/>
      <c r="G70" s="5"/>
      <c r="H70" s="5"/>
      <c r="I70" s="5"/>
      <c r="J70" s="5"/>
    </row>
    <row r="71" spans="2:10" x14ac:dyDescent="0.25">
      <c r="B71" s="5"/>
      <c r="C71" s="5"/>
      <c r="D71" s="5"/>
      <c r="E71" s="5"/>
      <c r="F71" s="5"/>
      <c r="G71" s="5"/>
      <c r="H71" s="5"/>
      <c r="I71" s="5"/>
      <c r="J71" s="5"/>
    </row>
    <row r="72" spans="2:10" x14ac:dyDescent="0.25">
      <c r="B72" s="5"/>
      <c r="C72" s="5"/>
      <c r="D72" s="5"/>
      <c r="E72" s="5"/>
      <c r="F72" s="5"/>
      <c r="G72" s="5"/>
      <c r="H72" s="5"/>
      <c r="I72" s="5"/>
      <c r="J72" s="5"/>
    </row>
    <row r="73" spans="2:10" x14ac:dyDescent="0.25">
      <c r="B73" s="5"/>
      <c r="C73" s="5"/>
      <c r="D73" s="5"/>
      <c r="E73" s="5"/>
      <c r="F73" s="5"/>
      <c r="G73" s="5"/>
      <c r="H73" s="5"/>
      <c r="I73" s="5"/>
      <c r="J73" s="5"/>
    </row>
    <row r="74" spans="2:10" x14ac:dyDescent="0.25">
      <c r="B74" s="5"/>
      <c r="C74" s="5"/>
      <c r="D74" s="5"/>
      <c r="E74" s="5"/>
      <c r="F74" s="5"/>
      <c r="G74" s="5"/>
      <c r="H74" s="5"/>
      <c r="I74" s="5"/>
      <c r="J74" s="5"/>
    </row>
    <row r="75" spans="2:10" x14ac:dyDescent="0.25">
      <c r="B75" s="5"/>
      <c r="C75" s="5"/>
      <c r="D75" s="5"/>
      <c r="E75" s="5"/>
      <c r="F75" s="5"/>
      <c r="G75" s="5"/>
      <c r="H75" s="5"/>
      <c r="I75" s="5"/>
      <c r="J75" s="5"/>
    </row>
    <row r="76" spans="2:10" x14ac:dyDescent="0.25">
      <c r="B76" s="5"/>
      <c r="C76" s="5"/>
      <c r="D76" s="5"/>
      <c r="E76" s="5"/>
      <c r="F76" s="5"/>
      <c r="G76" s="5"/>
      <c r="H76" s="5"/>
      <c r="I76" s="5"/>
      <c r="J76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O30" sqref="O30"/>
    </sheetView>
  </sheetViews>
  <sheetFormatPr defaultRowHeight="15" x14ac:dyDescent="0.25"/>
  <cols>
    <col min="1" max="1" width="2.85546875" customWidth="1"/>
    <col min="4" max="5" width="9.140625" customWidth="1"/>
    <col min="8" max="8" width="10.140625" customWidth="1"/>
    <col min="9" max="10" width="9.140625" customWidth="1"/>
    <col min="14" max="15" width="9.140625" customWidth="1"/>
  </cols>
  <sheetData>
    <row r="1" spans="2:11" ht="15.75" x14ac:dyDescent="0.25">
      <c r="B1" s="9" t="s">
        <v>57</v>
      </c>
    </row>
    <row r="2" spans="2:11" x14ac:dyDescent="0.25">
      <c r="B2" t="s">
        <v>56</v>
      </c>
    </row>
    <row r="7" spans="2:11" x14ac:dyDescent="0.25">
      <c r="D7" s="4" t="s">
        <v>5</v>
      </c>
      <c r="E7" s="4" t="s">
        <v>55</v>
      </c>
      <c r="F7" s="4" t="s">
        <v>7</v>
      </c>
      <c r="H7" s="4" t="s">
        <v>54</v>
      </c>
      <c r="J7" s="4" t="s">
        <v>53</v>
      </c>
      <c r="K7" s="6">
        <v>2000</v>
      </c>
    </row>
    <row r="8" spans="2:11" x14ac:dyDescent="0.25">
      <c r="B8" s="4" t="s">
        <v>52</v>
      </c>
      <c r="C8" s="22"/>
      <c r="D8" s="6"/>
      <c r="E8" s="6"/>
      <c r="F8" s="6"/>
      <c r="H8" s="6"/>
      <c r="J8" s="4" t="s">
        <v>51</v>
      </c>
      <c r="K8" s="6" t="e">
        <f>1-EXP( -((K7/$C$9)^$C$8))</f>
        <v>#DIV/0!</v>
      </c>
    </row>
    <row r="9" spans="2:11" x14ac:dyDescent="0.25">
      <c r="B9" s="4" t="s">
        <v>50</v>
      </c>
      <c r="C9" s="22"/>
      <c r="D9" s="6"/>
      <c r="E9" s="6"/>
      <c r="F9" s="6"/>
      <c r="H9" s="6"/>
    </row>
    <row r="10" spans="2:11" x14ac:dyDescent="0.25">
      <c r="B10" s="4" t="s">
        <v>49</v>
      </c>
      <c r="C10" s="10">
        <v>300</v>
      </c>
    </row>
    <row r="12" spans="2:11" x14ac:dyDescent="0.25">
      <c r="G12" s="29" t="s">
        <v>48</v>
      </c>
      <c r="H12" s="29"/>
      <c r="I12" s="29" t="s">
        <v>47</v>
      </c>
      <c r="J12" s="29"/>
    </row>
    <row r="13" spans="2:11" x14ac:dyDescent="0.25">
      <c r="B13" s="20" t="s">
        <v>46</v>
      </c>
      <c r="C13" s="21" t="s">
        <v>45</v>
      </c>
      <c r="D13" s="20" t="s">
        <v>44</v>
      </c>
      <c r="E13" s="20" t="s">
        <v>43</v>
      </c>
      <c r="F13" s="20" t="s">
        <v>42</v>
      </c>
      <c r="G13" s="21" t="s">
        <v>12</v>
      </c>
      <c r="H13" s="21" t="s">
        <v>41</v>
      </c>
      <c r="I13" s="20" t="s">
        <v>40</v>
      </c>
      <c r="J13" s="20" t="s">
        <v>39</v>
      </c>
    </row>
    <row r="14" spans="2:11" x14ac:dyDescent="0.25">
      <c r="B14">
        <v>0</v>
      </c>
      <c r="C14" s="15"/>
      <c r="D14">
        <v>0</v>
      </c>
    </row>
    <row r="15" spans="2:11" x14ac:dyDescent="0.25">
      <c r="B15">
        <v>1</v>
      </c>
      <c r="C15" s="10">
        <v>0</v>
      </c>
      <c r="F15">
        <f>SUM(C$15:C15)/$C$10</f>
        <v>0</v>
      </c>
      <c r="G15" t="e">
        <f t="shared" ref="G15:G20" si="0">LN(-LN(1-F15))</f>
        <v>#NUM!</v>
      </c>
      <c r="H15" t="e">
        <f t="shared" ref="H15:H20" si="1">LN(-LN(1-D15))</f>
        <v>#NUM!</v>
      </c>
    </row>
    <row r="16" spans="2:11" x14ac:dyDescent="0.25">
      <c r="B16">
        <v>6</v>
      </c>
      <c r="C16" s="10">
        <v>0</v>
      </c>
      <c r="F16">
        <f>SUM(C$15:C16)/$C$10</f>
        <v>0</v>
      </c>
      <c r="G16" t="e">
        <f t="shared" si="0"/>
        <v>#NUM!</v>
      </c>
      <c r="H16" t="e">
        <f t="shared" si="1"/>
        <v>#NUM!</v>
      </c>
    </row>
    <row r="17" spans="2:11" x14ac:dyDescent="0.25">
      <c r="B17">
        <v>48</v>
      </c>
      <c r="C17" s="10">
        <v>2</v>
      </c>
      <c r="F17">
        <f>SUM(C$15:C17)/$C$10</f>
        <v>6.6666666666666671E-3</v>
      </c>
      <c r="G17">
        <f t="shared" si="0"/>
        <v>-5.0072926642935922</v>
      </c>
      <c r="H17" t="e">
        <f t="shared" si="1"/>
        <v>#NUM!</v>
      </c>
    </row>
    <row r="18" spans="2:11" x14ac:dyDescent="0.25">
      <c r="B18">
        <v>168</v>
      </c>
      <c r="C18" s="10">
        <v>16</v>
      </c>
      <c r="F18">
        <f>SUM(C$15:C18)/$C$10</f>
        <v>0.06</v>
      </c>
      <c r="G18">
        <f t="shared" si="0"/>
        <v>-2.7826325333778006</v>
      </c>
      <c r="H18" t="e">
        <f t="shared" si="1"/>
        <v>#NUM!</v>
      </c>
    </row>
    <row r="19" spans="2:11" x14ac:dyDescent="0.25">
      <c r="B19">
        <v>500</v>
      </c>
      <c r="C19" s="10">
        <v>43</v>
      </c>
      <c r="F19">
        <f>SUM(C$15:C19)/$C$10</f>
        <v>0.20333333333333334</v>
      </c>
      <c r="G19">
        <f t="shared" si="0"/>
        <v>-1.4814013015900904</v>
      </c>
      <c r="H19" t="e">
        <f t="shared" si="1"/>
        <v>#NUM!</v>
      </c>
    </row>
    <row r="20" spans="2:11" x14ac:dyDescent="0.25">
      <c r="B20">
        <v>1000</v>
      </c>
      <c r="C20" s="10">
        <v>63</v>
      </c>
      <c r="F20">
        <f>SUM(C$15:C20)/$C$10</f>
        <v>0.41333333333333333</v>
      </c>
      <c r="G20">
        <f t="shared" si="0"/>
        <v>-0.62867401227398279</v>
      </c>
      <c r="H20" t="e">
        <f t="shared" si="1"/>
        <v>#NUM!</v>
      </c>
    </row>
    <row r="22" spans="2:11" x14ac:dyDescent="0.25">
      <c r="B22" t="s">
        <v>38</v>
      </c>
      <c r="C22" s="15">
        <f>$C$10-SUM(C15:C20)</f>
        <v>176</v>
      </c>
    </row>
    <row r="24" spans="2:11" x14ac:dyDescent="0.25">
      <c r="B24" s="13"/>
      <c r="C24" s="13"/>
      <c r="D24" s="19" t="s">
        <v>37</v>
      </c>
      <c r="E24" s="2"/>
      <c r="I24" s="18" t="s">
        <v>36</v>
      </c>
      <c r="J24" s="6"/>
    </row>
    <row r="25" spans="2:11" x14ac:dyDescent="0.25">
      <c r="B25" s="13"/>
      <c r="C25" s="13"/>
      <c r="D25" s="18" t="s">
        <v>35</v>
      </c>
      <c r="E25" s="6"/>
      <c r="I25" s="18" t="s">
        <v>34</v>
      </c>
      <c r="J25" s="6">
        <f>5-1-2</f>
        <v>2</v>
      </c>
    </row>
    <row r="26" spans="2:11" x14ac:dyDescent="0.25">
      <c r="B26" s="13"/>
      <c r="C26" s="13"/>
      <c r="D26" s="18" t="s">
        <v>33</v>
      </c>
      <c r="E26" s="2"/>
      <c r="I26" s="18" t="s">
        <v>32</v>
      </c>
      <c r="J26" s="17"/>
      <c r="K26" s="16" t="str">
        <f>IF(J26&gt;5%, "pass", "FAIL")</f>
        <v>FAIL</v>
      </c>
    </row>
    <row r="27" spans="2:11" x14ac:dyDescent="0.25">
      <c r="B27" s="13"/>
      <c r="C27" s="13"/>
      <c r="D27" s="15"/>
      <c r="E27" s="13"/>
    </row>
    <row r="28" spans="2:11" x14ac:dyDescent="0.25">
      <c r="B28" s="14"/>
      <c r="C28" s="13"/>
    </row>
    <row r="29" spans="2:11" x14ac:dyDescent="0.25">
      <c r="B29" s="14"/>
      <c r="C29" s="13"/>
    </row>
    <row r="30" spans="2:11" x14ac:dyDescent="0.25">
      <c r="B30" s="14"/>
      <c r="C30" s="13"/>
      <c r="D30" s="13"/>
      <c r="E30" s="13"/>
    </row>
    <row r="31" spans="2:11" x14ac:dyDescent="0.25">
      <c r="B31" s="13"/>
      <c r="C31" s="13"/>
      <c r="D31" s="13"/>
      <c r="E31" s="13"/>
    </row>
    <row r="38" spans="2:5" x14ac:dyDescent="0.25">
      <c r="B38" s="13"/>
      <c r="C38" s="12"/>
      <c r="D38" s="12"/>
      <c r="E38" s="12"/>
    </row>
    <row r="39" spans="2:5" x14ac:dyDescent="0.25">
      <c r="B39" s="13"/>
      <c r="C39" s="12"/>
      <c r="D39" s="12"/>
      <c r="E39" s="12"/>
    </row>
  </sheetData>
  <mergeCells count="2">
    <mergeCell ref="G12:H12"/>
    <mergeCell ref="I12:J12"/>
  </mergeCells>
  <conditionalFormatting sqref="K26">
    <cfRule type="containsText" dxfId="1" priority="3" operator="containsText" text="pass">
      <formula>NOT(ISERROR(SEARCH("pass",K26)))</formula>
    </cfRule>
    <cfRule type="containsText" dxfId="0" priority="4" operator="containsText" text="FAIL">
      <formula>NOT(ISERROR(SEARCH("FAIL",K26)))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7"/>
  <sheetViews>
    <sheetView workbookViewId="0">
      <selection activeCell="E6" sqref="E6"/>
    </sheetView>
  </sheetViews>
  <sheetFormatPr defaultRowHeight="15" x14ac:dyDescent="0.25"/>
  <cols>
    <col min="1" max="1" width="2.85546875" customWidth="1"/>
    <col min="6" max="7" width="9.140625" customWidth="1"/>
    <col min="11" max="12" width="9.140625" customWidth="1"/>
    <col min="13" max="13" width="2.85546875" customWidth="1"/>
    <col min="14" max="18" width="9.140625" customWidth="1"/>
    <col min="19" max="19" width="2.85546875" customWidth="1"/>
    <col min="21" max="21" width="11" customWidth="1"/>
    <col min="22" max="22" width="11.140625" customWidth="1"/>
    <col min="23" max="24" width="9.140625" customWidth="1"/>
    <col min="25" max="30" width="7.28515625" customWidth="1"/>
  </cols>
  <sheetData>
    <row r="1" spans="2:22" ht="15.75" x14ac:dyDescent="0.25">
      <c r="B1" s="9" t="s">
        <v>87</v>
      </c>
    </row>
    <row r="2" spans="2:22" x14ac:dyDescent="0.25">
      <c r="B2" s="26" t="s">
        <v>86</v>
      </c>
    </row>
    <row r="3" spans="2:22" x14ac:dyDescent="0.25">
      <c r="B3" s="26" t="s">
        <v>85</v>
      </c>
    </row>
    <row r="4" spans="2:22" x14ac:dyDescent="0.25">
      <c r="B4" s="26" t="s">
        <v>84</v>
      </c>
    </row>
    <row r="6" spans="2:22" x14ac:dyDescent="0.25">
      <c r="E6" s="6"/>
    </row>
    <row r="7" spans="2:22" x14ac:dyDescent="0.25">
      <c r="D7" s="4" t="s">
        <v>5</v>
      </c>
      <c r="E7" s="4" t="s">
        <v>55</v>
      </c>
      <c r="F7" s="4" t="s">
        <v>7</v>
      </c>
      <c r="H7" s="4" t="s">
        <v>53</v>
      </c>
      <c r="I7" s="24">
        <v>8760</v>
      </c>
    </row>
    <row r="8" spans="2:22" x14ac:dyDescent="0.25">
      <c r="B8" s="1" t="s">
        <v>62</v>
      </c>
      <c r="C8" s="25"/>
      <c r="D8" s="6"/>
      <c r="E8" s="6"/>
      <c r="F8" s="6"/>
      <c r="H8" s="1" t="s">
        <v>83</v>
      </c>
      <c r="I8" s="24">
        <v>75</v>
      </c>
    </row>
    <row r="9" spans="2:22" x14ac:dyDescent="0.25">
      <c r="B9" s="1" t="s">
        <v>61</v>
      </c>
      <c r="C9" s="25"/>
      <c r="D9" s="6"/>
      <c r="E9" s="6"/>
      <c r="F9" s="6"/>
      <c r="H9" s="1" t="s">
        <v>82</v>
      </c>
      <c r="I9" s="6"/>
      <c r="J9" s="26"/>
    </row>
    <row r="10" spans="2:22" x14ac:dyDescent="0.25">
      <c r="B10" s="1" t="s">
        <v>60</v>
      </c>
      <c r="C10" s="25"/>
      <c r="D10" s="6"/>
      <c r="E10" s="6"/>
      <c r="F10" s="6"/>
      <c r="H10" s="1" t="s">
        <v>51</v>
      </c>
      <c r="I10" s="6"/>
      <c r="N10" t="s">
        <v>81</v>
      </c>
    </row>
    <row r="11" spans="2:22" x14ac:dyDescent="0.25">
      <c r="B11" s="1" t="s">
        <v>80</v>
      </c>
      <c r="C11" s="24">
        <v>100</v>
      </c>
      <c r="T11" s="30" t="s">
        <v>79</v>
      </c>
      <c r="U11" s="30"/>
      <c r="V11" s="30"/>
    </row>
    <row r="12" spans="2:22" x14ac:dyDescent="0.25">
      <c r="B12" s="1" t="s">
        <v>49</v>
      </c>
      <c r="C12" s="24">
        <v>1000</v>
      </c>
      <c r="E12" s="4" t="s">
        <v>33</v>
      </c>
      <c r="F12" s="2"/>
      <c r="N12" s="1" t="s">
        <v>62</v>
      </c>
      <c r="O12" s="6"/>
      <c r="U12" s="1" t="s">
        <v>78</v>
      </c>
      <c r="V12" s="1" t="s">
        <v>77</v>
      </c>
    </row>
    <row r="13" spans="2:22" x14ac:dyDescent="0.25">
      <c r="N13" s="1" t="s">
        <v>61</v>
      </c>
      <c r="O13" s="6"/>
      <c r="T13" s="1" t="s">
        <v>76</v>
      </c>
      <c r="U13" s="6"/>
      <c r="V13" s="6"/>
    </row>
    <row r="14" spans="2:22" x14ac:dyDescent="0.25">
      <c r="N14" s="1" t="s">
        <v>60</v>
      </c>
      <c r="O14" s="6"/>
      <c r="T14" s="1" t="s">
        <v>75</v>
      </c>
      <c r="U14" s="6"/>
      <c r="V14" s="6"/>
    </row>
    <row r="15" spans="2:22" x14ac:dyDescent="0.25">
      <c r="G15" s="2"/>
      <c r="I15" s="29" t="s">
        <v>74</v>
      </c>
      <c r="J15" s="29"/>
      <c r="K15" s="29" t="s">
        <v>47</v>
      </c>
      <c r="L15" s="29"/>
      <c r="T15" s="1" t="s">
        <v>73</v>
      </c>
      <c r="U15" s="6"/>
      <c r="V15" s="6"/>
    </row>
    <row r="16" spans="2:22" x14ac:dyDescent="0.25">
      <c r="B16" s="21" t="s">
        <v>72</v>
      </c>
      <c r="C16" s="21" t="s">
        <v>71</v>
      </c>
      <c r="D16" s="21" t="s">
        <v>45</v>
      </c>
      <c r="E16" s="21" t="s">
        <v>70</v>
      </c>
      <c r="F16" s="20" t="s">
        <v>44</v>
      </c>
      <c r="G16" s="20" t="s">
        <v>43</v>
      </c>
      <c r="H16" s="20" t="s">
        <v>42</v>
      </c>
      <c r="I16" s="21" t="s">
        <v>12</v>
      </c>
      <c r="J16" s="21" t="s">
        <v>41</v>
      </c>
      <c r="K16" s="20" t="s">
        <v>40</v>
      </c>
      <c r="L16" s="20" t="s">
        <v>39</v>
      </c>
      <c r="N16" s="1" t="s">
        <v>69</v>
      </c>
      <c r="O16" s="1" t="s">
        <v>68</v>
      </c>
      <c r="P16" s="1" t="s">
        <v>67</v>
      </c>
      <c r="Q16" s="1" t="s">
        <v>66</v>
      </c>
      <c r="R16" s="1" t="s">
        <v>65</v>
      </c>
      <c r="T16" s="20" t="s">
        <v>33</v>
      </c>
      <c r="U16" s="2"/>
    </row>
    <row r="17" spans="2:30" x14ac:dyDescent="0.25">
      <c r="B17" s="1" t="s">
        <v>59</v>
      </c>
      <c r="C17">
        <v>0</v>
      </c>
      <c r="E17">
        <v>0</v>
      </c>
      <c r="F17">
        <v>0</v>
      </c>
      <c r="O17">
        <v>0</v>
      </c>
      <c r="P17">
        <v>0</v>
      </c>
    </row>
    <row r="18" spans="2:30" x14ac:dyDescent="0.25">
      <c r="B18">
        <v>100</v>
      </c>
      <c r="C18">
        <v>1</v>
      </c>
      <c r="D18">
        <v>5</v>
      </c>
      <c r="H18">
        <f>SUM(D$18:D18)/$C$12</f>
        <v>5.0000000000000001E-3</v>
      </c>
      <c r="I18">
        <f t="shared" ref="I18:I23" si="0">NORMSINV(H18)</f>
        <v>-2.5758293035488999</v>
      </c>
      <c r="J18" t="e">
        <f t="shared" ref="J18:J23" si="1">NORMSINV(F18)</f>
        <v>#NUM!</v>
      </c>
      <c r="N18" s="23">
        <v>5</v>
      </c>
      <c r="O18">
        <f t="shared" ref="O18:O23" si="2">C18 * EXP($O$14/0.00008617*(1/($C$11+273.15)-1/($B18+273.15)))</f>
        <v>1</v>
      </c>
      <c r="P18" t="e">
        <f t="shared" ref="P18:P23" si="3">NORMDIST(LN(O18), $O$12, $O$13, TRUE)</f>
        <v>#NUM!</v>
      </c>
      <c r="Q18" t="e">
        <f ca="1">SUM(R$18:R18)</f>
        <v>#NUM!</v>
      </c>
      <c r="R18" t="e">
        <f t="shared" ref="R18:R23" ca="1" si="4">CRITBINOM($C$12-Q17, P18-P17, RAND())</f>
        <v>#NUM!</v>
      </c>
    </row>
    <row r="19" spans="2:30" x14ac:dyDescent="0.25">
      <c r="B19">
        <v>100</v>
      </c>
      <c r="C19">
        <v>6</v>
      </c>
      <c r="D19">
        <v>0</v>
      </c>
      <c r="H19">
        <f>SUM(D$18:D19)/$C$12</f>
        <v>5.0000000000000001E-3</v>
      </c>
      <c r="I19">
        <f t="shared" si="0"/>
        <v>-2.5758293035488999</v>
      </c>
      <c r="J19" t="e">
        <f t="shared" si="1"/>
        <v>#NUM!</v>
      </c>
      <c r="N19" s="23">
        <v>0</v>
      </c>
      <c r="O19">
        <f t="shared" si="2"/>
        <v>6</v>
      </c>
      <c r="P19" t="e">
        <f t="shared" si="3"/>
        <v>#NUM!</v>
      </c>
      <c r="Q19" t="e">
        <f ca="1">SUM(R$18:R19)</f>
        <v>#NUM!</v>
      </c>
      <c r="R19" t="e">
        <f t="shared" ca="1" si="4"/>
        <v>#NUM!</v>
      </c>
      <c r="T19" s="30" t="s">
        <v>64</v>
      </c>
      <c r="U19" s="30"/>
    </row>
    <row r="20" spans="2:30" x14ac:dyDescent="0.25">
      <c r="B20">
        <v>100</v>
      </c>
      <c r="C20">
        <v>48</v>
      </c>
      <c r="D20">
        <v>4</v>
      </c>
      <c r="H20">
        <f>SUM(D$18:D20)/$C$12</f>
        <v>8.9999999999999993E-3</v>
      </c>
      <c r="I20">
        <f t="shared" si="0"/>
        <v>-2.365618126864292</v>
      </c>
      <c r="J20" t="e">
        <f t="shared" si="1"/>
        <v>#NUM!</v>
      </c>
      <c r="N20" s="23">
        <v>4</v>
      </c>
      <c r="O20">
        <f t="shared" si="2"/>
        <v>48</v>
      </c>
      <c r="P20" t="e">
        <f t="shared" si="3"/>
        <v>#NUM!</v>
      </c>
      <c r="Q20" t="e">
        <f ca="1">SUM(R$18:R20)</f>
        <v>#NUM!</v>
      </c>
      <c r="R20" t="e">
        <f t="shared" ca="1" si="4"/>
        <v>#NUM!</v>
      </c>
      <c r="T20" s="1" t="s">
        <v>63</v>
      </c>
      <c r="U20" s="1">
        <v>1</v>
      </c>
      <c r="V20" s="1">
        <v>2</v>
      </c>
      <c r="W20" s="1">
        <v>3</v>
      </c>
      <c r="X20" s="1">
        <v>4</v>
      </c>
      <c r="Y20" s="1">
        <v>5</v>
      </c>
      <c r="Z20" s="1">
        <v>6</v>
      </c>
      <c r="AA20" s="1">
        <v>7</v>
      </c>
      <c r="AB20" s="1">
        <v>8</v>
      </c>
      <c r="AC20" s="1">
        <v>9</v>
      </c>
      <c r="AD20" s="1">
        <v>10</v>
      </c>
    </row>
    <row r="21" spans="2:30" x14ac:dyDescent="0.25">
      <c r="B21">
        <v>100</v>
      </c>
      <c r="C21">
        <v>168</v>
      </c>
      <c r="D21">
        <v>0</v>
      </c>
      <c r="H21">
        <f>SUM(D$18:D21)/$C$12</f>
        <v>8.9999999999999993E-3</v>
      </c>
      <c r="I21">
        <f t="shared" si="0"/>
        <v>-2.365618126864292</v>
      </c>
      <c r="J21" t="e">
        <f t="shared" si="1"/>
        <v>#NUM!</v>
      </c>
      <c r="N21" s="23">
        <v>0</v>
      </c>
      <c r="O21">
        <f t="shared" si="2"/>
        <v>168</v>
      </c>
      <c r="P21" t="e">
        <f t="shared" si="3"/>
        <v>#NUM!</v>
      </c>
      <c r="Q21" t="e">
        <f ca="1">SUM(R$18:R21)</f>
        <v>#NUM!</v>
      </c>
      <c r="R21" t="e">
        <f t="shared" ca="1" si="4"/>
        <v>#NUM!</v>
      </c>
      <c r="T21" s="1" t="s">
        <v>62</v>
      </c>
    </row>
    <row r="22" spans="2:30" x14ac:dyDescent="0.25">
      <c r="B22">
        <v>100</v>
      </c>
      <c r="C22">
        <v>500</v>
      </c>
      <c r="D22">
        <v>3</v>
      </c>
      <c r="H22">
        <f>SUM(D$18:D22)/$C$12</f>
        <v>1.2E-2</v>
      </c>
      <c r="I22">
        <f t="shared" si="0"/>
        <v>-2.257129244486225</v>
      </c>
      <c r="J22" t="e">
        <f t="shared" si="1"/>
        <v>#NUM!</v>
      </c>
      <c r="N22" s="23">
        <v>3</v>
      </c>
      <c r="O22">
        <f t="shared" si="2"/>
        <v>500</v>
      </c>
      <c r="P22" t="e">
        <f t="shared" si="3"/>
        <v>#NUM!</v>
      </c>
      <c r="Q22" t="e">
        <f ca="1">SUM(R$18:R22)</f>
        <v>#NUM!</v>
      </c>
      <c r="R22" t="e">
        <f t="shared" ca="1" si="4"/>
        <v>#NUM!</v>
      </c>
      <c r="T22" s="1" t="s">
        <v>61</v>
      </c>
    </row>
    <row r="23" spans="2:30" x14ac:dyDescent="0.25">
      <c r="B23">
        <v>100</v>
      </c>
      <c r="C23">
        <v>1000</v>
      </c>
      <c r="D23">
        <v>2</v>
      </c>
      <c r="H23">
        <f>SUM(D$18:D23)/$C$12</f>
        <v>1.4E-2</v>
      </c>
      <c r="I23">
        <f t="shared" si="0"/>
        <v>-2.1972863766410518</v>
      </c>
      <c r="J23" t="e">
        <f t="shared" si="1"/>
        <v>#NUM!</v>
      </c>
      <c r="N23" s="23">
        <v>2</v>
      </c>
      <c r="O23">
        <f t="shared" si="2"/>
        <v>1000</v>
      </c>
      <c r="P23" t="e">
        <f t="shared" si="3"/>
        <v>#NUM!</v>
      </c>
      <c r="Q23" t="e">
        <f ca="1">SUM(R$18:R23)</f>
        <v>#NUM!</v>
      </c>
      <c r="R23" t="e">
        <f t="shared" ca="1" si="4"/>
        <v>#NUM!</v>
      </c>
      <c r="T23" s="1" t="s">
        <v>60</v>
      </c>
    </row>
    <row r="24" spans="2:30" x14ac:dyDescent="0.25">
      <c r="B24" s="1" t="s">
        <v>58</v>
      </c>
      <c r="T24" s="1" t="s">
        <v>51</v>
      </c>
    </row>
    <row r="25" spans="2:30" x14ac:dyDescent="0.25">
      <c r="B25">
        <v>150</v>
      </c>
      <c r="C25">
        <v>1</v>
      </c>
      <c r="D25">
        <v>9</v>
      </c>
      <c r="H25">
        <f>SUM(D$25:D25)/$C$12</f>
        <v>8.9999999999999993E-3</v>
      </c>
      <c r="I25">
        <f t="shared" ref="I25:I30" si="5">NORMSINV(H25)</f>
        <v>-2.365618126864292</v>
      </c>
      <c r="J25" t="e">
        <f t="shared" ref="J25:J30" si="6">NORMSINV(F25)</f>
        <v>#NUM!</v>
      </c>
      <c r="N25" s="23">
        <v>9</v>
      </c>
      <c r="O25">
        <f t="shared" ref="O25:O30" si="7">C25 * EXP($O$14/0.00008617*(1/($C$11+273.15)-1/($B25+273.15)))</f>
        <v>1</v>
      </c>
      <c r="P25" t="e">
        <f t="shared" ref="P25:P30" si="8">NORMDIST(LN(O25), $O$12, $O$13, TRUE)</f>
        <v>#NUM!</v>
      </c>
      <c r="Q25" t="e">
        <f ca="1">SUM(R$25:R25)</f>
        <v>#NUM!</v>
      </c>
      <c r="R25" t="e">
        <f t="shared" ref="R25:R30" ca="1" si="9">CRITBINOM($C$12-Q24, P25-P24, RAND())</f>
        <v>#NUM!</v>
      </c>
    </row>
    <row r="26" spans="2:30" x14ac:dyDescent="0.25">
      <c r="B26">
        <v>150</v>
      </c>
      <c r="C26">
        <v>6</v>
      </c>
      <c r="D26">
        <v>5</v>
      </c>
      <c r="H26">
        <f>SUM(D$25:D26)/$C$12</f>
        <v>1.4E-2</v>
      </c>
      <c r="I26">
        <f t="shared" si="5"/>
        <v>-2.1972863766410518</v>
      </c>
      <c r="J26" t="e">
        <f t="shared" si="6"/>
        <v>#NUM!</v>
      </c>
      <c r="N26" s="23">
        <v>5</v>
      </c>
      <c r="O26">
        <f t="shared" si="7"/>
        <v>6</v>
      </c>
      <c r="P26" t="e">
        <f t="shared" si="8"/>
        <v>#NUM!</v>
      </c>
      <c r="Q26" t="e">
        <f ca="1">SUM(R$25:R26)</f>
        <v>#NUM!</v>
      </c>
      <c r="R26" t="e">
        <f t="shared" ca="1" si="9"/>
        <v>#NUM!</v>
      </c>
    </row>
    <row r="27" spans="2:30" x14ac:dyDescent="0.25">
      <c r="B27">
        <v>150</v>
      </c>
      <c r="C27">
        <v>48</v>
      </c>
      <c r="D27">
        <v>5</v>
      </c>
      <c r="H27">
        <f>SUM(D$25:D27)/$C$12</f>
        <v>1.9E-2</v>
      </c>
      <c r="I27">
        <f t="shared" si="5"/>
        <v>-2.0748547343933095</v>
      </c>
      <c r="J27" t="e">
        <f t="shared" si="6"/>
        <v>#NUM!</v>
      </c>
      <c r="N27" s="23">
        <v>5</v>
      </c>
      <c r="O27">
        <f t="shared" si="7"/>
        <v>48</v>
      </c>
      <c r="P27" t="e">
        <f t="shared" si="8"/>
        <v>#NUM!</v>
      </c>
      <c r="Q27" t="e">
        <f ca="1">SUM(R$25:R27)</f>
        <v>#NUM!</v>
      </c>
      <c r="R27" t="e">
        <f t="shared" ca="1" si="9"/>
        <v>#NUM!</v>
      </c>
    </row>
    <row r="28" spans="2:30" x14ac:dyDescent="0.25">
      <c r="B28">
        <v>150</v>
      </c>
      <c r="C28">
        <v>168</v>
      </c>
      <c r="D28">
        <v>3</v>
      </c>
      <c r="H28">
        <f>SUM(D$25:D28)/$C$12</f>
        <v>2.1999999999999999E-2</v>
      </c>
      <c r="I28">
        <f t="shared" si="5"/>
        <v>-2.0140908120181393</v>
      </c>
      <c r="J28" t="e">
        <f t="shared" si="6"/>
        <v>#NUM!</v>
      </c>
      <c r="N28" s="23">
        <v>3</v>
      </c>
      <c r="O28">
        <f t="shared" si="7"/>
        <v>168</v>
      </c>
      <c r="P28" t="e">
        <f t="shared" si="8"/>
        <v>#NUM!</v>
      </c>
      <c r="Q28" t="e">
        <f ca="1">SUM(R$25:R28)</f>
        <v>#NUM!</v>
      </c>
      <c r="R28" t="e">
        <f t="shared" ca="1" si="9"/>
        <v>#NUM!</v>
      </c>
    </row>
    <row r="29" spans="2:30" x14ac:dyDescent="0.25">
      <c r="B29">
        <v>150</v>
      </c>
      <c r="C29">
        <v>500</v>
      </c>
      <c r="D29">
        <v>2</v>
      </c>
      <c r="H29">
        <f>SUM(D$25:D29)/$C$12</f>
        <v>2.4E-2</v>
      </c>
      <c r="I29">
        <f t="shared" si="5"/>
        <v>-1.9773684281819468</v>
      </c>
      <c r="J29" t="e">
        <f t="shared" si="6"/>
        <v>#NUM!</v>
      </c>
      <c r="N29" s="23">
        <v>2</v>
      </c>
      <c r="O29">
        <f t="shared" si="7"/>
        <v>500</v>
      </c>
      <c r="P29" t="e">
        <f t="shared" si="8"/>
        <v>#NUM!</v>
      </c>
      <c r="Q29" t="e">
        <f ca="1">SUM(R$25:R29)</f>
        <v>#NUM!</v>
      </c>
      <c r="R29" t="e">
        <f t="shared" ca="1" si="9"/>
        <v>#NUM!</v>
      </c>
    </row>
    <row r="30" spans="2:30" x14ac:dyDescent="0.25">
      <c r="B30">
        <v>150</v>
      </c>
      <c r="C30">
        <v>1000</v>
      </c>
      <c r="D30">
        <v>5</v>
      </c>
      <c r="H30">
        <f>SUM(D$25:D30)/$C$12</f>
        <v>2.9000000000000001E-2</v>
      </c>
      <c r="I30">
        <f t="shared" si="5"/>
        <v>-1.8956979239918383</v>
      </c>
      <c r="J30" t="e">
        <f t="shared" si="6"/>
        <v>#NUM!</v>
      </c>
      <c r="N30" s="23">
        <v>5</v>
      </c>
      <c r="O30">
        <f t="shared" si="7"/>
        <v>1000</v>
      </c>
      <c r="P30" t="e">
        <f t="shared" si="8"/>
        <v>#NUM!</v>
      </c>
      <c r="Q30" t="e">
        <f ca="1">SUM(R$25:R30)</f>
        <v>#NUM!</v>
      </c>
      <c r="R30" t="e">
        <f t="shared" ca="1" si="9"/>
        <v>#NUM!</v>
      </c>
    </row>
    <row r="32" spans="2:30" x14ac:dyDescent="0.25">
      <c r="B32" s="1" t="s">
        <v>59</v>
      </c>
      <c r="C32" t="s">
        <v>38</v>
      </c>
      <c r="D32">
        <f>$C$12-SUM(D18:D23)</f>
        <v>986</v>
      </c>
    </row>
    <row r="33" spans="2:12" x14ac:dyDescent="0.25">
      <c r="B33" s="1" t="s">
        <v>58</v>
      </c>
      <c r="C33" t="s">
        <v>38</v>
      </c>
      <c r="D33">
        <f>$C$12-SUM(D25:D30)</f>
        <v>971</v>
      </c>
    </row>
    <row r="35" spans="2:12" x14ac:dyDescent="0.25">
      <c r="F35" s="1" t="s">
        <v>59</v>
      </c>
      <c r="G35" s="2"/>
      <c r="K35" s="4" t="s">
        <v>36</v>
      </c>
      <c r="L35" s="6"/>
    </row>
    <row r="36" spans="2:12" x14ac:dyDescent="0.25">
      <c r="F36" s="1" t="s">
        <v>58</v>
      </c>
      <c r="G36" s="2"/>
      <c r="K36" s="4" t="s">
        <v>34</v>
      </c>
      <c r="L36" s="6">
        <f>11-1-3</f>
        <v>7</v>
      </c>
    </row>
    <row r="37" spans="2:12" x14ac:dyDescent="0.25">
      <c r="K37" s="4" t="s">
        <v>32</v>
      </c>
      <c r="L37" s="2"/>
    </row>
  </sheetData>
  <mergeCells count="4">
    <mergeCell ref="I15:J15"/>
    <mergeCell ref="K15:L15"/>
    <mergeCell ref="T11:V11"/>
    <mergeCell ref="T19:U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9.1a</vt:lpstr>
      <vt:lpstr>Ex 9.1b</vt:lpstr>
      <vt:lpstr>Ex 9.2</vt:lpstr>
      <vt:lpstr>Ex 9.3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2013-02-06T21:37:53Z</dcterms:created>
  <dcterms:modified xsi:type="dcterms:W3CDTF">2013-02-06T21:49:52Z</dcterms:modified>
</cp:coreProperties>
</file>