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11565"/>
  </bookViews>
  <sheets>
    <sheet name="Ex 7.1" sheetId="7" r:id="rId1"/>
    <sheet name="Ex 7.2" sheetId="5" r:id="rId2"/>
    <sheet name="Ex 7.3" sheetId="6" r:id="rId3"/>
  </sheets>
  <externalReferences>
    <externalReference r:id="rId4"/>
  </externalReferences>
  <definedNames>
    <definedName name="solver_adj" localSheetId="1" hidden="1">'Ex 7.2'!$F$9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hs1" localSheetId="1" hidden="1">'Ex 7.2'!$F$9</definedName>
    <definedName name="solver_lhs2" localSheetId="1" hidden="1">'Ex 7.2'!$F$9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'Ex 7.2'!$H$9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hs1" localSheetId="1" hidden="1">0.02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0.1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E208" i="7" l="1"/>
  <c r="D208" i="7"/>
  <c r="G208" i="7" s="1"/>
  <c r="C208" i="7"/>
  <c r="B208" i="7"/>
  <c r="E207" i="7"/>
  <c r="D207" i="7"/>
  <c r="G207" i="7" s="1"/>
  <c r="K207" i="7" s="1"/>
  <c r="C207" i="7"/>
  <c r="B207" i="7"/>
  <c r="E206" i="7"/>
  <c r="D206" i="7"/>
  <c r="G206" i="7" s="1"/>
  <c r="C206" i="7"/>
  <c r="B206" i="7"/>
  <c r="E205" i="7"/>
  <c r="D205" i="7"/>
  <c r="G205" i="7" s="1"/>
  <c r="C205" i="7"/>
  <c r="B205" i="7"/>
  <c r="E204" i="7"/>
  <c r="D204" i="7"/>
  <c r="G204" i="7" s="1"/>
  <c r="C204" i="7"/>
  <c r="B204" i="7"/>
  <c r="E203" i="7"/>
  <c r="D203" i="7"/>
  <c r="G203" i="7" s="1"/>
  <c r="K203" i="7" s="1"/>
  <c r="C203" i="7"/>
  <c r="B203" i="7"/>
  <c r="E202" i="7"/>
  <c r="D202" i="7"/>
  <c r="G202" i="7" s="1"/>
  <c r="C202" i="7"/>
  <c r="B202" i="7"/>
  <c r="E201" i="7"/>
  <c r="D201" i="7"/>
  <c r="G201" i="7" s="1"/>
  <c r="K201" i="7" s="1"/>
  <c r="C201" i="7"/>
  <c r="B201" i="7"/>
  <c r="E200" i="7"/>
  <c r="D200" i="7"/>
  <c r="G200" i="7" s="1"/>
  <c r="C200" i="7"/>
  <c r="B200" i="7"/>
  <c r="E199" i="7"/>
  <c r="D199" i="7"/>
  <c r="G199" i="7" s="1"/>
  <c r="K199" i="7" s="1"/>
  <c r="C199" i="7"/>
  <c r="B199" i="7"/>
  <c r="E198" i="7"/>
  <c r="D198" i="7"/>
  <c r="G198" i="7" s="1"/>
  <c r="C198" i="7"/>
  <c r="B198" i="7"/>
  <c r="E197" i="7"/>
  <c r="D197" i="7"/>
  <c r="G197" i="7" s="1"/>
  <c r="K197" i="7" s="1"/>
  <c r="C197" i="7"/>
  <c r="B197" i="7"/>
  <c r="E196" i="7"/>
  <c r="D196" i="7"/>
  <c r="G196" i="7" s="1"/>
  <c r="C196" i="7"/>
  <c r="B196" i="7"/>
  <c r="E195" i="7"/>
  <c r="D195" i="7"/>
  <c r="G195" i="7" s="1"/>
  <c r="K195" i="7" s="1"/>
  <c r="C195" i="7"/>
  <c r="B195" i="7"/>
  <c r="E194" i="7"/>
  <c r="D194" i="7"/>
  <c r="G194" i="7" s="1"/>
  <c r="C194" i="7"/>
  <c r="B194" i="7"/>
  <c r="E193" i="7"/>
  <c r="D193" i="7"/>
  <c r="G193" i="7" s="1"/>
  <c r="C193" i="7"/>
  <c r="B193" i="7"/>
  <c r="E192" i="7"/>
  <c r="D192" i="7"/>
  <c r="G192" i="7" s="1"/>
  <c r="C192" i="7"/>
  <c r="B192" i="7"/>
  <c r="E191" i="7"/>
  <c r="D191" i="7"/>
  <c r="G191" i="7" s="1"/>
  <c r="K191" i="7" s="1"/>
  <c r="C191" i="7"/>
  <c r="B191" i="7"/>
  <c r="E190" i="7"/>
  <c r="D190" i="7"/>
  <c r="G190" i="7" s="1"/>
  <c r="C190" i="7"/>
  <c r="B190" i="7"/>
  <c r="E189" i="7"/>
  <c r="D189" i="7"/>
  <c r="G189" i="7" s="1"/>
  <c r="C189" i="7"/>
  <c r="B189" i="7"/>
  <c r="E188" i="7"/>
  <c r="D188" i="7"/>
  <c r="G188" i="7" s="1"/>
  <c r="C188" i="7"/>
  <c r="B188" i="7"/>
  <c r="E187" i="7"/>
  <c r="D187" i="7"/>
  <c r="G187" i="7" s="1"/>
  <c r="K187" i="7" s="1"/>
  <c r="C187" i="7"/>
  <c r="B187" i="7"/>
  <c r="E186" i="7"/>
  <c r="D186" i="7"/>
  <c r="G186" i="7" s="1"/>
  <c r="C186" i="7"/>
  <c r="B186" i="7"/>
  <c r="E185" i="7"/>
  <c r="D185" i="7"/>
  <c r="G185" i="7" s="1"/>
  <c r="K185" i="7" s="1"/>
  <c r="C185" i="7"/>
  <c r="B185" i="7"/>
  <c r="E184" i="7"/>
  <c r="D184" i="7"/>
  <c r="G184" i="7" s="1"/>
  <c r="C184" i="7"/>
  <c r="B184" i="7"/>
  <c r="E183" i="7"/>
  <c r="D183" i="7"/>
  <c r="G183" i="7" s="1"/>
  <c r="K183" i="7" s="1"/>
  <c r="C183" i="7"/>
  <c r="B183" i="7"/>
  <c r="E182" i="7"/>
  <c r="D182" i="7"/>
  <c r="G182" i="7" s="1"/>
  <c r="C182" i="7"/>
  <c r="B182" i="7"/>
  <c r="E181" i="7"/>
  <c r="D181" i="7"/>
  <c r="G181" i="7" s="1"/>
  <c r="K181" i="7" s="1"/>
  <c r="C181" i="7"/>
  <c r="B181" i="7"/>
  <c r="E180" i="7"/>
  <c r="D180" i="7"/>
  <c r="G180" i="7" s="1"/>
  <c r="C180" i="7"/>
  <c r="B180" i="7"/>
  <c r="E179" i="7"/>
  <c r="D179" i="7"/>
  <c r="G179" i="7" s="1"/>
  <c r="K179" i="7" s="1"/>
  <c r="C179" i="7"/>
  <c r="B179" i="7"/>
  <c r="E178" i="7"/>
  <c r="D178" i="7"/>
  <c r="G178" i="7" s="1"/>
  <c r="C178" i="7"/>
  <c r="B178" i="7"/>
  <c r="E177" i="7"/>
  <c r="D177" i="7"/>
  <c r="G177" i="7" s="1"/>
  <c r="C177" i="7"/>
  <c r="B177" i="7"/>
  <c r="E176" i="7"/>
  <c r="D176" i="7"/>
  <c r="G176" i="7" s="1"/>
  <c r="C176" i="7"/>
  <c r="B176" i="7"/>
  <c r="E175" i="7"/>
  <c r="D175" i="7"/>
  <c r="G175" i="7" s="1"/>
  <c r="K175" i="7" s="1"/>
  <c r="C175" i="7"/>
  <c r="B175" i="7"/>
  <c r="E174" i="7"/>
  <c r="D174" i="7"/>
  <c r="G174" i="7" s="1"/>
  <c r="C174" i="7"/>
  <c r="B174" i="7"/>
  <c r="E173" i="7"/>
  <c r="D173" i="7"/>
  <c r="G173" i="7" s="1"/>
  <c r="C173" i="7"/>
  <c r="B173" i="7"/>
  <c r="E172" i="7"/>
  <c r="D172" i="7"/>
  <c r="G172" i="7" s="1"/>
  <c r="C172" i="7"/>
  <c r="B172" i="7"/>
  <c r="E171" i="7"/>
  <c r="D171" i="7"/>
  <c r="G171" i="7" s="1"/>
  <c r="K171" i="7" s="1"/>
  <c r="C171" i="7"/>
  <c r="B171" i="7"/>
  <c r="E170" i="7"/>
  <c r="D170" i="7"/>
  <c r="G170" i="7" s="1"/>
  <c r="C170" i="7"/>
  <c r="B170" i="7"/>
  <c r="E169" i="7"/>
  <c r="D169" i="7"/>
  <c r="G169" i="7" s="1"/>
  <c r="K169" i="7" s="1"/>
  <c r="C169" i="7"/>
  <c r="B169" i="7"/>
  <c r="E168" i="7"/>
  <c r="D168" i="7"/>
  <c r="G168" i="7" s="1"/>
  <c r="C168" i="7"/>
  <c r="B168" i="7"/>
  <c r="E167" i="7"/>
  <c r="D167" i="7"/>
  <c r="G167" i="7" s="1"/>
  <c r="K167" i="7" s="1"/>
  <c r="C167" i="7"/>
  <c r="B167" i="7"/>
  <c r="E166" i="7"/>
  <c r="D166" i="7"/>
  <c r="G166" i="7" s="1"/>
  <c r="C166" i="7"/>
  <c r="B166" i="7"/>
  <c r="E165" i="7"/>
  <c r="D165" i="7"/>
  <c r="G165" i="7" s="1"/>
  <c r="K165" i="7" s="1"/>
  <c r="C165" i="7"/>
  <c r="B165" i="7"/>
  <c r="E164" i="7"/>
  <c r="D164" i="7"/>
  <c r="G164" i="7" s="1"/>
  <c r="C164" i="7"/>
  <c r="B164" i="7"/>
  <c r="E163" i="7"/>
  <c r="D163" i="7"/>
  <c r="G163" i="7" s="1"/>
  <c r="K163" i="7" s="1"/>
  <c r="C163" i="7"/>
  <c r="B163" i="7"/>
  <c r="E162" i="7"/>
  <c r="D162" i="7"/>
  <c r="G162" i="7" s="1"/>
  <c r="C162" i="7"/>
  <c r="B162" i="7"/>
  <c r="E161" i="7"/>
  <c r="D161" i="7"/>
  <c r="G161" i="7" s="1"/>
  <c r="C161" i="7"/>
  <c r="B161" i="7"/>
  <c r="E160" i="7"/>
  <c r="D160" i="7"/>
  <c r="G160" i="7" s="1"/>
  <c r="C160" i="7"/>
  <c r="B160" i="7"/>
  <c r="E159" i="7"/>
  <c r="D159" i="7"/>
  <c r="G159" i="7" s="1"/>
  <c r="K159" i="7" s="1"/>
  <c r="C159" i="7"/>
  <c r="B159" i="7"/>
  <c r="E158" i="7"/>
  <c r="D158" i="7"/>
  <c r="G158" i="7" s="1"/>
  <c r="C158" i="7"/>
  <c r="B158" i="7"/>
  <c r="E157" i="7"/>
  <c r="D157" i="7"/>
  <c r="G157" i="7" s="1"/>
  <c r="C157" i="7"/>
  <c r="B157" i="7"/>
  <c r="E156" i="7"/>
  <c r="D156" i="7"/>
  <c r="G156" i="7" s="1"/>
  <c r="C156" i="7"/>
  <c r="B156" i="7"/>
  <c r="E155" i="7"/>
  <c r="D155" i="7"/>
  <c r="G155" i="7" s="1"/>
  <c r="K155" i="7" s="1"/>
  <c r="C155" i="7"/>
  <c r="B155" i="7"/>
  <c r="E154" i="7"/>
  <c r="D154" i="7"/>
  <c r="G154" i="7" s="1"/>
  <c r="C154" i="7"/>
  <c r="B154" i="7"/>
  <c r="E153" i="7"/>
  <c r="D153" i="7"/>
  <c r="G153" i="7" s="1"/>
  <c r="K153" i="7" s="1"/>
  <c r="C153" i="7"/>
  <c r="B153" i="7"/>
  <c r="E152" i="7"/>
  <c r="D152" i="7"/>
  <c r="G152" i="7" s="1"/>
  <c r="C152" i="7"/>
  <c r="B152" i="7"/>
  <c r="E151" i="7"/>
  <c r="D151" i="7"/>
  <c r="G151" i="7" s="1"/>
  <c r="C151" i="7"/>
  <c r="B151" i="7"/>
  <c r="E150" i="7"/>
  <c r="D150" i="7"/>
  <c r="G150" i="7" s="1"/>
  <c r="K150" i="7" s="1"/>
  <c r="C150" i="7"/>
  <c r="B150" i="7"/>
  <c r="E149" i="7"/>
  <c r="D149" i="7"/>
  <c r="G149" i="7" s="1"/>
  <c r="C149" i="7"/>
  <c r="B149" i="7"/>
  <c r="E148" i="7"/>
  <c r="D148" i="7"/>
  <c r="G148" i="7" s="1"/>
  <c r="K148" i="7" s="1"/>
  <c r="C148" i="7"/>
  <c r="B148" i="7"/>
  <c r="E147" i="7"/>
  <c r="D147" i="7"/>
  <c r="G147" i="7" s="1"/>
  <c r="C147" i="7"/>
  <c r="B147" i="7"/>
  <c r="E146" i="7"/>
  <c r="D146" i="7"/>
  <c r="G146" i="7" s="1"/>
  <c r="K146" i="7" s="1"/>
  <c r="C146" i="7"/>
  <c r="B146" i="7"/>
  <c r="E145" i="7"/>
  <c r="D145" i="7"/>
  <c r="G145" i="7" s="1"/>
  <c r="C145" i="7"/>
  <c r="B145" i="7"/>
  <c r="E144" i="7"/>
  <c r="D144" i="7"/>
  <c r="G144" i="7" s="1"/>
  <c r="K144" i="7" s="1"/>
  <c r="C144" i="7"/>
  <c r="B144" i="7"/>
  <c r="E143" i="7"/>
  <c r="D143" i="7"/>
  <c r="G143" i="7" s="1"/>
  <c r="C143" i="7"/>
  <c r="B143" i="7"/>
  <c r="E142" i="7"/>
  <c r="D142" i="7"/>
  <c r="G142" i="7" s="1"/>
  <c r="K142" i="7" s="1"/>
  <c r="C142" i="7"/>
  <c r="B142" i="7"/>
  <c r="E141" i="7"/>
  <c r="D141" i="7"/>
  <c r="G141" i="7" s="1"/>
  <c r="C141" i="7"/>
  <c r="B141" i="7"/>
  <c r="E140" i="7"/>
  <c r="D140" i="7"/>
  <c r="G140" i="7" s="1"/>
  <c r="K140" i="7" s="1"/>
  <c r="C140" i="7"/>
  <c r="B140" i="7"/>
  <c r="E139" i="7"/>
  <c r="D139" i="7"/>
  <c r="G139" i="7" s="1"/>
  <c r="C139" i="7"/>
  <c r="B139" i="7"/>
  <c r="E138" i="7"/>
  <c r="D138" i="7"/>
  <c r="G138" i="7" s="1"/>
  <c r="K138" i="7" s="1"/>
  <c r="C138" i="7"/>
  <c r="B138" i="7"/>
  <c r="E137" i="7"/>
  <c r="D137" i="7"/>
  <c r="G137" i="7" s="1"/>
  <c r="C137" i="7"/>
  <c r="B137" i="7"/>
  <c r="E136" i="7"/>
  <c r="D136" i="7"/>
  <c r="G136" i="7" s="1"/>
  <c r="C136" i="7"/>
  <c r="B136" i="7"/>
  <c r="E135" i="7"/>
  <c r="D135" i="7"/>
  <c r="G135" i="7" s="1"/>
  <c r="C135" i="7"/>
  <c r="B135" i="7"/>
  <c r="E134" i="7"/>
  <c r="D134" i="7"/>
  <c r="G134" i="7" s="1"/>
  <c r="K134" i="7" s="1"/>
  <c r="C134" i="7"/>
  <c r="B134" i="7"/>
  <c r="E133" i="7"/>
  <c r="D133" i="7"/>
  <c r="G133" i="7" s="1"/>
  <c r="C133" i="7"/>
  <c r="B133" i="7"/>
  <c r="E132" i="7"/>
  <c r="D132" i="7"/>
  <c r="G132" i="7" s="1"/>
  <c r="K132" i="7" s="1"/>
  <c r="C132" i="7"/>
  <c r="B132" i="7"/>
  <c r="E131" i="7"/>
  <c r="D131" i="7"/>
  <c r="G131" i="7" s="1"/>
  <c r="C131" i="7"/>
  <c r="B131" i="7"/>
  <c r="E130" i="7"/>
  <c r="D130" i="7"/>
  <c r="G130" i="7" s="1"/>
  <c r="K130" i="7" s="1"/>
  <c r="C130" i="7"/>
  <c r="B130" i="7"/>
  <c r="E129" i="7"/>
  <c r="D129" i="7"/>
  <c r="G129" i="7" s="1"/>
  <c r="C129" i="7"/>
  <c r="B129" i="7"/>
  <c r="E128" i="7"/>
  <c r="D128" i="7"/>
  <c r="G128" i="7" s="1"/>
  <c r="K128" i="7" s="1"/>
  <c r="C128" i="7"/>
  <c r="B128" i="7"/>
  <c r="E127" i="7"/>
  <c r="D127" i="7"/>
  <c r="G127" i="7" s="1"/>
  <c r="C127" i="7"/>
  <c r="B127" i="7"/>
  <c r="E126" i="7"/>
  <c r="D126" i="7"/>
  <c r="G126" i="7" s="1"/>
  <c r="K126" i="7" s="1"/>
  <c r="C126" i="7"/>
  <c r="B126" i="7"/>
  <c r="E125" i="7"/>
  <c r="D125" i="7"/>
  <c r="G125" i="7" s="1"/>
  <c r="C125" i="7"/>
  <c r="B125" i="7"/>
  <c r="E124" i="7"/>
  <c r="D124" i="7"/>
  <c r="G124" i="7" s="1"/>
  <c r="K124" i="7" s="1"/>
  <c r="C124" i="7"/>
  <c r="B124" i="7"/>
  <c r="E123" i="7"/>
  <c r="D123" i="7"/>
  <c r="G123" i="7" s="1"/>
  <c r="K123" i="7" s="1"/>
  <c r="C123" i="7"/>
  <c r="B123" i="7"/>
  <c r="E122" i="7"/>
  <c r="D122" i="7"/>
  <c r="G122" i="7" s="1"/>
  <c r="K122" i="7" s="1"/>
  <c r="C122" i="7"/>
  <c r="B122" i="7"/>
  <c r="E121" i="7"/>
  <c r="D121" i="7"/>
  <c r="G121" i="7" s="1"/>
  <c r="C121" i="7"/>
  <c r="B121" i="7"/>
  <c r="E120" i="7"/>
  <c r="D120" i="7"/>
  <c r="G120" i="7" s="1"/>
  <c r="K120" i="7" s="1"/>
  <c r="C120" i="7"/>
  <c r="B120" i="7"/>
  <c r="E119" i="7"/>
  <c r="D119" i="7"/>
  <c r="G119" i="7" s="1"/>
  <c r="C119" i="7"/>
  <c r="B119" i="7"/>
  <c r="E118" i="7"/>
  <c r="D118" i="7"/>
  <c r="G118" i="7" s="1"/>
  <c r="C118" i="7"/>
  <c r="B118" i="7"/>
  <c r="E117" i="7"/>
  <c r="D117" i="7"/>
  <c r="G117" i="7" s="1"/>
  <c r="K117" i="7" s="1"/>
  <c r="C117" i="7"/>
  <c r="B117" i="7"/>
  <c r="E116" i="7"/>
  <c r="D116" i="7"/>
  <c r="G116" i="7" s="1"/>
  <c r="K116" i="7" s="1"/>
  <c r="C116" i="7"/>
  <c r="B116" i="7"/>
  <c r="E115" i="7"/>
  <c r="D115" i="7"/>
  <c r="G115" i="7" s="1"/>
  <c r="K115" i="7" s="1"/>
  <c r="C115" i="7"/>
  <c r="B115" i="7"/>
  <c r="E114" i="7"/>
  <c r="D114" i="7"/>
  <c r="G114" i="7" s="1"/>
  <c r="K114" i="7" s="1"/>
  <c r="C114" i="7"/>
  <c r="B114" i="7"/>
  <c r="E113" i="7"/>
  <c r="D113" i="7"/>
  <c r="G113" i="7" s="1"/>
  <c r="C113" i="7"/>
  <c r="B113" i="7"/>
  <c r="E112" i="7"/>
  <c r="D112" i="7"/>
  <c r="G112" i="7" s="1"/>
  <c r="K112" i="7" s="1"/>
  <c r="C112" i="7"/>
  <c r="B112" i="7"/>
  <c r="E111" i="7"/>
  <c r="D111" i="7"/>
  <c r="G111" i="7" s="1"/>
  <c r="C111" i="7"/>
  <c r="B111" i="7"/>
  <c r="E110" i="7"/>
  <c r="D110" i="7"/>
  <c r="G110" i="7" s="1"/>
  <c r="C110" i="7"/>
  <c r="B110" i="7"/>
  <c r="E109" i="7"/>
  <c r="D109" i="7"/>
  <c r="G109" i="7" s="1"/>
  <c r="K109" i="7" s="1"/>
  <c r="C109" i="7"/>
  <c r="B109" i="7"/>
  <c r="E108" i="7"/>
  <c r="D108" i="7"/>
  <c r="G108" i="7" s="1"/>
  <c r="K108" i="7" s="1"/>
  <c r="C108" i="7"/>
  <c r="B108" i="7"/>
  <c r="E107" i="7"/>
  <c r="D107" i="7"/>
  <c r="G107" i="7" s="1"/>
  <c r="K107" i="7" s="1"/>
  <c r="C107" i="7"/>
  <c r="B107" i="7"/>
  <c r="E106" i="7"/>
  <c r="D106" i="7"/>
  <c r="G106" i="7" s="1"/>
  <c r="K106" i="7" s="1"/>
  <c r="C106" i="7"/>
  <c r="B106" i="7"/>
  <c r="E105" i="7"/>
  <c r="D105" i="7"/>
  <c r="G105" i="7" s="1"/>
  <c r="C105" i="7"/>
  <c r="B105" i="7"/>
  <c r="E104" i="7"/>
  <c r="D104" i="7"/>
  <c r="G104" i="7" s="1"/>
  <c r="K104" i="7" s="1"/>
  <c r="C104" i="7"/>
  <c r="B104" i="7"/>
  <c r="E103" i="7"/>
  <c r="D103" i="7"/>
  <c r="G103" i="7" s="1"/>
  <c r="C103" i="7"/>
  <c r="B103" i="7"/>
  <c r="E102" i="7"/>
  <c r="D102" i="7"/>
  <c r="G102" i="7" s="1"/>
  <c r="C102" i="7"/>
  <c r="B102" i="7"/>
  <c r="E101" i="7"/>
  <c r="D101" i="7"/>
  <c r="G101" i="7" s="1"/>
  <c r="K101" i="7" s="1"/>
  <c r="C101" i="7"/>
  <c r="B101" i="7"/>
  <c r="E100" i="7"/>
  <c r="D100" i="7"/>
  <c r="G100" i="7" s="1"/>
  <c r="K100" i="7" s="1"/>
  <c r="C100" i="7"/>
  <c r="B100" i="7"/>
  <c r="E99" i="7"/>
  <c r="D99" i="7"/>
  <c r="G99" i="7" s="1"/>
  <c r="K99" i="7" s="1"/>
  <c r="C99" i="7"/>
  <c r="B99" i="7"/>
  <c r="E98" i="7"/>
  <c r="D98" i="7"/>
  <c r="G98" i="7" s="1"/>
  <c r="K98" i="7" s="1"/>
  <c r="C98" i="7"/>
  <c r="B98" i="7"/>
  <c r="E97" i="7"/>
  <c r="D97" i="7"/>
  <c r="G97" i="7" s="1"/>
  <c r="C97" i="7"/>
  <c r="B97" i="7"/>
  <c r="E96" i="7"/>
  <c r="D96" i="7"/>
  <c r="G96" i="7" s="1"/>
  <c r="C96" i="7"/>
  <c r="B96" i="7"/>
  <c r="E95" i="7"/>
  <c r="D95" i="7"/>
  <c r="G95" i="7" s="1"/>
  <c r="C95" i="7"/>
  <c r="B95" i="7"/>
  <c r="E94" i="7"/>
  <c r="D94" i="7"/>
  <c r="G94" i="7" s="1"/>
  <c r="K94" i="7" s="1"/>
  <c r="C94" i="7"/>
  <c r="B94" i="7"/>
  <c r="E93" i="7"/>
  <c r="D93" i="7"/>
  <c r="G93" i="7" s="1"/>
  <c r="K93" i="7" s="1"/>
  <c r="C93" i="7"/>
  <c r="B93" i="7"/>
  <c r="E92" i="7"/>
  <c r="D92" i="7"/>
  <c r="G92" i="7" s="1"/>
  <c r="C92" i="7"/>
  <c r="B92" i="7"/>
  <c r="E91" i="7"/>
  <c r="D91" i="7"/>
  <c r="G91" i="7" s="1"/>
  <c r="C91" i="7"/>
  <c r="B91" i="7"/>
  <c r="E90" i="7"/>
  <c r="D90" i="7"/>
  <c r="G90" i="7" s="1"/>
  <c r="K90" i="7" s="1"/>
  <c r="C90" i="7"/>
  <c r="B90" i="7"/>
  <c r="E89" i="7"/>
  <c r="D89" i="7"/>
  <c r="G89" i="7" s="1"/>
  <c r="K89" i="7" s="1"/>
  <c r="C89" i="7"/>
  <c r="B89" i="7"/>
  <c r="E88" i="7"/>
  <c r="D88" i="7"/>
  <c r="G88" i="7" s="1"/>
  <c r="C88" i="7"/>
  <c r="B88" i="7"/>
  <c r="E87" i="7"/>
  <c r="D87" i="7"/>
  <c r="G87" i="7" s="1"/>
  <c r="C87" i="7"/>
  <c r="B87" i="7"/>
  <c r="E86" i="7"/>
  <c r="D86" i="7"/>
  <c r="G86" i="7" s="1"/>
  <c r="K86" i="7" s="1"/>
  <c r="C86" i="7"/>
  <c r="B86" i="7"/>
  <c r="E85" i="7"/>
  <c r="D85" i="7"/>
  <c r="G85" i="7" s="1"/>
  <c r="K85" i="7" s="1"/>
  <c r="C85" i="7"/>
  <c r="B85" i="7"/>
  <c r="E84" i="7"/>
  <c r="D84" i="7"/>
  <c r="G84" i="7" s="1"/>
  <c r="C84" i="7"/>
  <c r="B84" i="7"/>
  <c r="E83" i="7"/>
  <c r="D83" i="7"/>
  <c r="G83" i="7" s="1"/>
  <c r="C83" i="7"/>
  <c r="B83" i="7"/>
  <c r="E82" i="7"/>
  <c r="D82" i="7"/>
  <c r="G82" i="7" s="1"/>
  <c r="K82" i="7" s="1"/>
  <c r="C82" i="7"/>
  <c r="B82" i="7"/>
  <c r="E81" i="7"/>
  <c r="D81" i="7"/>
  <c r="G81" i="7" s="1"/>
  <c r="K81" i="7" s="1"/>
  <c r="C81" i="7"/>
  <c r="B81" i="7"/>
  <c r="E80" i="7"/>
  <c r="D80" i="7"/>
  <c r="G80" i="7" s="1"/>
  <c r="C80" i="7"/>
  <c r="B80" i="7"/>
  <c r="E79" i="7"/>
  <c r="D79" i="7"/>
  <c r="G79" i="7" s="1"/>
  <c r="C79" i="7"/>
  <c r="B79" i="7"/>
  <c r="E78" i="7"/>
  <c r="D78" i="7"/>
  <c r="G78" i="7" s="1"/>
  <c r="K78" i="7" s="1"/>
  <c r="C78" i="7"/>
  <c r="B78" i="7"/>
  <c r="E77" i="7"/>
  <c r="D77" i="7"/>
  <c r="G77" i="7" s="1"/>
  <c r="K77" i="7" s="1"/>
  <c r="C77" i="7"/>
  <c r="B77" i="7"/>
  <c r="E76" i="7"/>
  <c r="D76" i="7"/>
  <c r="G76" i="7" s="1"/>
  <c r="C76" i="7"/>
  <c r="B76" i="7"/>
  <c r="E75" i="7"/>
  <c r="D75" i="7"/>
  <c r="G75" i="7" s="1"/>
  <c r="C75" i="7"/>
  <c r="B75" i="7"/>
  <c r="E74" i="7"/>
  <c r="D74" i="7"/>
  <c r="G74" i="7" s="1"/>
  <c r="K74" i="7" s="1"/>
  <c r="C74" i="7"/>
  <c r="B74" i="7"/>
  <c r="E73" i="7"/>
  <c r="D73" i="7"/>
  <c r="G73" i="7" s="1"/>
  <c r="K73" i="7" s="1"/>
  <c r="C73" i="7"/>
  <c r="B73" i="7"/>
  <c r="E72" i="7"/>
  <c r="D72" i="7"/>
  <c r="G72" i="7" s="1"/>
  <c r="C72" i="7"/>
  <c r="B72" i="7"/>
  <c r="E71" i="7"/>
  <c r="D71" i="7"/>
  <c r="G71" i="7" s="1"/>
  <c r="C71" i="7"/>
  <c r="B71" i="7"/>
  <c r="E70" i="7"/>
  <c r="D70" i="7"/>
  <c r="G70" i="7" s="1"/>
  <c r="K70" i="7" s="1"/>
  <c r="C70" i="7"/>
  <c r="B70" i="7"/>
  <c r="E69" i="7"/>
  <c r="D69" i="7"/>
  <c r="G69" i="7" s="1"/>
  <c r="K69" i="7" s="1"/>
  <c r="C69" i="7"/>
  <c r="B69" i="7"/>
  <c r="E68" i="7"/>
  <c r="D68" i="7"/>
  <c r="G68" i="7" s="1"/>
  <c r="C68" i="7"/>
  <c r="B68" i="7"/>
  <c r="E67" i="7"/>
  <c r="D67" i="7"/>
  <c r="G67" i="7" s="1"/>
  <c r="C67" i="7"/>
  <c r="B67" i="7"/>
  <c r="E66" i="7"/>
  <c r="D66" i="7"/>
  <c r="G66" i="7" s="1"/>
  <c r="K66" i="7" s="1"/>
  <c r="C66" i="7"/>
  <c r="B66" i="7"/>
  <c r="E65" i="7"/>
  <c r="D65" i="7"/>
  <c r="G65" i="7" s="1"/>
  <c r="K65" i="7" s="1"/>
  <c r="C65" i="7"/>
  <c r="B65" i="7"/>
  <c r="E64" i="7"/>
  <c r="D64" i="7"/>
  <c r="G64" i="7" s="1"/>
  <c r="C64" i="7"/>
  <c r="B64" i="7"/>
  <c r="E63" i="7"/>
  <c r="D63" i="7"/>
  <c r="G63" i="7" s="1"/>
  <c r="C63" i="7"/>
  <c r="B63" i="7"/>
  <c r="E62" i="7"/>
  <c r="D62" i="7"/>
  <c r="G62" i="7" s="1"/>
  <c r="K62" i="7" s="1"/>
  <c r="C62" i="7"/>
  <c r="B62" i="7"/>
  <c r="E61" i="7"/>
  <c r="D61" i="7"/>
  <c r="G61" i="7" s="1"/>
  <c r="C61" i="7"/>
  <c r="B61" i="7"/>
  <c r="E60" i="7"/>
  <c r="D60" i="7"/>
  <c r="G60" i="7" s="1"/>
  <c r="K60" i="7" s="1"/>
  <c r="C60" i="7"/>
  <c r="B60" i="7"/>
  <c r="E59" i="7"/>
  <c r="D59" i="7"/>
  <c r="G59" i="7" s="1"/>
  <c r="C59" i="7"/>
  <c r="B59" i="7"/>
  <c r="E58" i="7"/>
  <c r="D58" i="7"/>
  <c r="G58" i="7" s="1"/>
  <c r="C58" i="7"/>
  <c r="B58" i="7"/>
  <c r="E57" i="7"/>
  <c r="D57" i="7"/>
  <c r="G57" i="7" s="1"/>
  <c r="C57" i="7"/>
  <c r="B57" i="7"/>
  <c r="E56" i="7"/>
  <c r="D56" i="7"/>
  <c r="G56" i="7" s="1"/>
  <c r="C56" i="7"/>
  <c r="B56" i="7"/>
  <c r="E55" i="7"/>
  <c r="D55" i="7"/>
  <c r="G55" i="7" s="1"/>
  <c r="K55" i="7" s="1"/>
  <c r="C55" i="7"/>
  <c r="B55" i="7"/>
  <c r="E54" i="7"/>
  <c r="D54" i="7"/>
  <c r="G54" i="7" s="1"/>
  <c r="K54" i="7" s="1"/>
  <c r="C54" i="7"/>
  <c r="B54" i="7"/>
  <c r="E53" i="7"/>
  <c r="D53" i="7"/>
  <c r="G53" i="7" s="1"/>
  <c r="C53" i="7"/>
  <c r="B53" i="7"/>
  <c r="E52" i="7"/>
  <c r="D52" i="7"/>
  <c r="G52" i="7" s="1"/>
  <c r="K52" i="7" s="1"/>
  <c r="C52" i="7"/>
  <c r="B52" i="7"/>
  <c r="E51" i="7"/>
  <c r="D51" i="7"/>
  <c r="G51" i="7" s="1"/>
  <c r="C51" i="7"/>
  <c r="B51" i="7"/>
  <c r="E50" i="7"/>
  <c r="D50" i="7"/>
  <c r="G50" i="7" s="1"/>
  <c r="C50" i="7"/>
  <c r="B50" i="7"/>
  <c r="E49" i="7"/>
  <c r="D49" i="7"/>
  <c r="G49" i="7" s="1"/>
  <c r="C49" i="7"/>
  <c r="B49" i="7"/>
  <c r="E48" i="7"/>
  <c r="D48" i="7"/>
  <c r="G48" i="7" s="1"/>
  <c r="C48" i="7"/>
  <c r="B48" i="7"/>
  <c r="E47" i="7"/>
  <c r="D47" i="7"/>
  <c r="G47" i="7" s="1"/>
  <c r="C47" i="7"/>
  <c r="B47" i="7"/>
  <c r="E46" i="7"/>
  <c r="D46" i="7"/>
  <c r="G46" i="7" s="1"/>
  <c r="K46" i="7" s="1"/>
  <c r="C46" i="7"/>
  <c r="B46" i="7"/>
  <c r="E45" i="7"/>
  <c r="D45" i="7"/>
  <c r="G45" i="7" s="1"/>
  <c r="K45" i="7" s="1"/>
  <c r="C45" i="7"/>
  <c r="B45" i="7"/>
  <c r="E44" i="7"/>
  <c r="D44" i="7"/>
  <c r="G44" i="7" s="1"/>
  <c r="C44" i="7"/>
  <c r="B44" i="7"/>
  <c r="E43" i="7"/>
  <c r="D43" i="7"/>
  <c r="G43" i="7" s="1"/>
  <c r="C43" i="7"/>
  <c r="B43" i="7"/>
  <c r="E42" i="7"/>
  <c r="D42" i="7"/>
  <c r="G42" i="7" s="1"/>
  <c r="K42" i="7" s="1"/>
  <c r="C42" i="7"/>
  <c r="B42" i="7"/>
  <c r="E41" i="7"/>
  <c r="D41" i="7"/>
  <c r="G41" i="7" s="1"/>
  <c r="C41" i="7"/>
  <c r="B41" i="7"/>
  <c r="E40" i="7"/>
  <c r="D40" i="7"/>
  <c r="G40" i="7" s="1"/>
  <c r="C40" i="7"/>
  <c r="B40" i="7"/>
  <c r="E39" i="7"/>
  <c r="D39" i="7"/>
  <c r="G39" i="7" s="1"/>
  <c r="K39" i="7" s="1"/>
  <c r="C39" i="7"/>
  <c r="B39" i="7"/>
  <c r="E38" i="7"/>
  <c r="D38" i="7"/>
  <c r="G38" i="7" s="1"/>
  <c r="C38" i="7"/>
  <c r="B38" i="7"/>
  <c r="E37" i="7"/>
  <c r="D37" i="7"/>
  <c r="G37" i="7" s="1"/>
  <c r="K37" i="7" s="1"/>
  <c r="C37" i="7"/>
  <c r="B37" i="7"/>
  <c r="E36" i="7"/>
  <c r="D36" i="7"/>
  <c r="G36" i="7" s="1"/>
  <c r="C36" i="7"/>
  <c r="B36" i="7"/>
  <c r="E35" i="7"/>
  <c r="D35" i="7"/>
  <c r="G35" i="7" s="1"/>
  <c r="K35" i="7" s="1"/>
  <c r="C35" i="7"/>
  <c r="B35" i="7"/>
  <c r="E34" i="7"/>
  <c r="D34" i="7"/>
  <c r="G34" i="7" s="1"/>
  <c r="C34" i="7"/>
  <c r="B34" i="7"/>
  <c r="AE33" i="7"/>
  <c r="AE49" i="7" s="1"/>
  <c r="E33" i="7"/>
  <c r="D33" i="7"/>
  <c r="G33" i="7" s="1"/>
  <c r="K33" i="7" s="1"/>
  <c r="C33" i="7"/>
  <c r="B33" i="7"/>
  <c r="E32" i="7"/>
  <c r="D32" i="7"/>
  <c r="G32" i="7" s="1"/>
  <c r="C32" i="7"/>
  <c r="B32" i="7"/>
  <c r="E31" i="7"/>
  <c r="D31" i="7"/>
  <c r="G31" i="7" s="1"/>
  <c r="C31" i="7"/>
  <c r="B31" i="7"/>
  <c r="E30" i="7"/>
  <c r="D30" i="7"/>
  <c r="G30" i="7" s="1"/>
  <c r="C30" i="7"/>
  <c r="B30" i="7"/>
  <c r="E29" i="7"/>
  <c r="D29" i="7"/>
  <c r="G29" i="7" s="1"/>
  <c r="C29" i="7"/>
  <c r="B29" i="7"/>
  <c r="E28" i="7"/>
  <c r="D28" i="7"/>
  <c r="G28" i="7" s="1"/>
  <c r="K28" i="7" s="1"/>
  <c r="C28" i="7"/>
  <c r="B28" i="7"/>
  <c r="E27" i="7"/>
  <c r="D27" i="7"/>
  <c r="G27" i="7" s="1"/>
  <c r="K27" i="7" s="1"/>
  <c r="C27" i="7"/>
  <c r="B27" i="7"/>
  <c r="E26" i="7"/>
  <c r="D26" i="7"/>
  <c r="G26" i="7" s="1"/>
  <c r="K26" i="7" s="1"/>
  <c r="C26" i="7"/>
  <c r="B26" i="7"/>
  <c r="E25" i="7"/>
  <c r="D25" i="7"/>
  <c r="G25" i="7" s="1"/>
  <c r="C25" i="7"/>
  <c r="B25" i="7"/>
  <c r="E24" i="7"/>
  <c r="D24" i="7"/>
  <c r="G24" i="7" s="1"/>
  <c r="K24" i="7" s="1"/>
  <c r="C24" i="7"/>
  <c r="B24" i="7"/>
  <c r="E23" i="7"/>
  <c r="D23" i="7"/>
  <c r="G23" i="7" s="1"/>
  <c r="K23" i="7" s="1"/>
  <c r="C23" i="7"/>
  <c r="B23" i="7"/>
  <c r="E22" i="7"/>
  <c r="D22" i="7"/>
  <c r="G22" i="7" s="1"/>
  <c r="K22" i="7" s="1"/>
  <c r="C22" i="7"/>
  <c r="B22" i="7"/>
  <c r="E21" i="7"/>
  <c r="D21" i="7"/>
  <c r="G21" i="7" s="1"/>
  <c r="K21" i="7" s="1"/>
  <c r="C21" i="7"/>
  <c r="B21" i="7"/>
  <c r="E20" i="7"/>
  <c r="D20" i="7"/>
  <c r="G20" i="7" s="1"/>
  <c r="K20" i="7" s="1"/>
  <c r="C20" i="7"/>
  <c r="B20" i="7"/>
  <c r="E19" i="7"/>
  <c r="D19" i="7"/>
  <c r="G19" i="7" s="1"/>
  <c r="K19" i="7" s="1"/>
  <c r="C19" i="7"/>
  <c r="B19" i="7"/>
  <c r="E18" i="7"/>
  <c r="D18" i="7"/>
  <c r="G18" i="7" s="1"/>
  <c r="K18" i="7" s="1"/>
  <c r="C18" i="7"/>
  <c r="B18" i="7"/>
  <c r="E17" i="7"/>
  <c r="D17" i="7"/>
  <c r="G17" i="7" s="1"/>
  <c r="C17" i="7"/>
  <c r="B17" i="7"/>
  <c r="E16" i="7"/>
  <c r="D16" i="7"/>
  <c r="G16" i="7" s="1"/>
  <c r="C16" i="7"/>
  <c r="B16" i="7"/>
  <c r="E15" i="7"/>
  <c r="D15" i="7"/>
  <c r="G15" i="7" s="1"/>
  <c r="K15" i="7" s="1"/>
  <c r="C15" i="7"/>
  <c r="B15" i="7"/>
  <c r="E14" i="7"/>
  <c r="D14" i="7"/>
  <c r="G14" i="7" s="1"/>
  <c r="K14" i="7" s="1"/>
  <c r="C14" i="7"/>
  <c r="B14" i="7"/>
  <c r="E13" i="7"/>
  <c r="D13" i="7"/>
  <c r="G13" i="7" s="1"/>
  <c r="K13" i="7" s="1"/>
  <c r="C13" i="7"/>
  <c r="B13" i="7"/>
  <c r="E12" i="7"/>
  <c r="D12" i="7"/>
  <c r="G12" i="7" s="1"/>
  <c r="K12" i="7" s="1"/>
  <c r="C12" i="7"/>
  <c r="B12" i="7"/>
  <c r="E11" i="7"/>
  <c r="D11" i="7"/>
  <c r="G11" i="7" s="1"/>
  <c r="C11" i="7"/>
  <c r="B11" i="7"/>
  <c r="E10" i="7"/>
  <c r="D10" i="7"/>
  <c r="G10" i="7" s="1"/>
  <c r="C10" i="7"/>
  <c r="B10" i="7"/>
  <c r="E9" i="7"/>
  <c r="D9" i="7"/>
  <c r="G9" i="7" s="1"/>
  <c r="C9" i="7"/>
  <c r="B9" i="7"/>
  <c r="H10" i="7" l="1"/>
  <c r="J10" i="7" s="1"/>
  <c r="H100" i="7"/>
  <c r="L100" i="7" s="1"/>
  <c r="H14" i="7"/>
  <c r="H17" i="7"/>
  <c r="H30" i="7"/>
  <c r="K30" i="7"/>
  <c r="H36" i="7"/>
  <c r="K36" i="7"/>
  <c r="H52" i="7"/>
  <c r="K67" i="7"/>
  <c r="H67" i="7"/>
  <c r="H77" i="7"/>
  <c r="K83" i="7"/>
  <c r="H83" i="7"/>
  <c r="H93" i="7"/>
  <c r="H110" i="7"/>
  <c r="K110" i="7"/>
  <c r="K189" i="7"/>
  <c r="H189" i="7"/>
  <c r="H9" i="7"/>
  <c r="H16" i="7"/>
  <c r="K16" i="7"/>
  <c r="H21" i="7"/>
  <c r="H29" i="7"/>
  <c r="K29" i="7"/>
  <c r="H48" i="7"/>
  <c r="K48" i="7"/>
  <c r="K56" i="7"/>
  <c r="H56" i="7"/>
  <c r="H118" i="7"/>
  <c r="K118" i="7"/>
  <c r="H124" i="7"/>
  <c r="K136" i="7"/>
  <c r="H136" i="7"/>
  <c r="H140" i="7"/>
  <c r="K152" i="7"/>
  <c r="H152" i="7"/>
  <c r="K161" i="7"/>
  <c r="H161" i="7"/>
  <c r="H168" i="7"/>
  <c r="K168" i="7"/>
  <c r="K205" i="7"/>
  <c r="H205" i="7"/>
  <c r="K10" i="7"/>
  <c r="H13" i="7"/>
  <c r="K17" i="7"/>
  <c r="H18" i="7"/>
  <c r="H20" i="7"/>
  <c r="H23" i="7"/>
  <c r="H27" i="7"/>
  <c r="H38" i="7"/>
  <c r="K38" i="7"/>
  <c r="H40" i="7"/>
  <c r="K40" i="7"/>
  <c r="H41" i="7"/>
  <c r="K41" i="7"/>
  <c r="H45" i="7"/>
  <c r="K57" i="7"/>
  <c r="H57" i="7"/>
  <c r="K63" i="7"/>
  <c r="H63" i="7"/>
  <c r="H65" i="7"/>
  <c r="K71" i="7"/>
  <c r="H71" i="7"/>
  <c r="H73" i="7"/>
  <c r="K79" i="7"/>
  <c r="H79" i="7"/>
  <c r="H81" i="7"/>
  <c r="K87" i="7"/>
  <c r="H87" i="7"/>
  <c r="H89" i="7"/>
  <c r="K95" i="7"/>
  <c r="H95" i="7"/>
  <c r="H127" i="7"/>
  <c r="K127" i="7"/>
  <c r="H143" i="7"/>
  <c r="K143" i="7"/>
  <c r="K157" i="7"/>
  <c r="H157" i="7"/>
  <c r="K177" i="7"/>
  <c r="H177" i="7"/>
  <c r="H184" i="7"/>
  <c r="K184" i="7"/>
  <c r="I10" i="7"/>
  <c r="L10" i="7"/>
  <c r="H12" i="7"/>
  <c r="H22" i="7"/>
  <c r="U25" i="7"/>
  <c r="H32" i="7"/>
  <c r="H34" i="7"/>
  <c r="K34" i="7"/>
  <c r="K47" i="7"/>
  <c r="H47" i="7"/>
  <c r="H69" i="7"/>
  <c r="K75" i="7"/>
  <c r="H75" i="7"/>
  <c r="H85" i="7"/>
  <c r="K91" i="7"/>
  <c r="H91" i="7"/>
  <c r="H116" i="7"/>
  <c r="H11" i="7"/>
  <c r="K11" i="7"/>
  <c r="H15" i="7"/>
  <c r="H207" i="7"/>
  <c r="H203" i="7"/>
  <c r="H199" i="7"/>
  <c r="H195" i="7"/>
  <c r="H191" i="7"/>
  <c r="H187" i="7"/>
  <c r="H183" i="7"/>
  <c r="H179" i="7"/>
  <c r="H175" i="7"/>
  <c r="H171" i="7"/>
  <c r="H167" i="7"/>
  <c r="H163" i="7"/>
  <c r="H159" i="7"/>
  <c r="H155" i="7"/>
  <c r="H201" i="7"/>
  <c r="H185" i="7"/>
  <c r="H169" i="7"/>
  <c r="H153" i="7"/>
  <c r="H150" i="7"/>
  <c r="H146" i="7"/>
  <c r="H142" i="7"/>
  <c r="H138" i="7"/>
  <c r="H134" i="7"/>
  <c r="H130" i="7"/>
  <c r="H126" i="7"/>
  <c r="H120" i="7"/>
  <c r="H112" i="7"/>
  <c r="H104" i="7"/>
  <c r="H144" i="7"/>
  <c r="H128" i="7"/>
  <c r="H122" i="7"/>
  <c r="H114" i="7"/>
  <c r="H106" i="7"/>
  <c r="H98" i="7"/>
  <c r="H55" i="7"/>
  <c r="H46" i="7"/>
  <c r="H37" i="7"/>
  <c r="K9" i="7"/>
  <c r="H117" i="7"/>
  <c r="H109" i="7"/>
  <c r="H101" i="7"/>
  <c r="U26" i="7"/>
  <c r="Y7" i="7" s="1"/>
  <c r="W7" i="7"/>
  <c r="H197" i="7"/>
  <c r="H181" i="7"/>
  <c r="H165" i="7"/>
  <c r="H123" i="7"/>
  <c r="H115" i="7"/>
  <c r="H107" i="7"/>
  <c r="H99" i="7"/>
  <c r="U10" i="7"/>
  <c r="H19" i="7"/>
  <c r="H24" i="7"/>
  <c r="H25" i="7"/>
  <c r="K25" i="7"/>
  <c r="H26" i="7"/>
  <c r="H28" i="7"/>
  <c r="H31" i="7"/>
  <c r="K31" i="7"/>
  <c r="H33" i="7"/>
  <c r="H35" i="7"/>
  <c r="K43" i="7"/>
  <c r="H43" i="7"/>
  <c r="K44" i="7"/>
  <c r="H44" i="7"/>
  <c r="K51" i="7"/>
  <c r="H51" i="7"/>
  <c r="K58" i="7"/>
  <c r="H58" i="7"/>
  <c r="H60" i="7"/>
  <c r="H102" i="7"/>
  <c r="K102" i="7"/>
  <c r="H108" i="7"/>
  <c r="K173" i="7"/>
  <c r="H173" i="7"/>
  <c r="K193" i="7"/>
  <c r="H193" i="7"/>
  <c r="H200" i="7"/>
  <c r="K200" i="7"/>
  <c r="K32" i="7"/>
  <c r="AE54" i="7"/>
  <c r="AE50" i="7"/>
  <c r="AE45" i="7"/>
  <c r="AE42" i="7"/>
  <c r="AE55" i="7"/>
  <c r="AE51" i="7"/>
  <c r="AE46" i="7"/>
  <c r="AE44" i="7"/>
  <c r="AE43" i="7"/>
  <c r="AE37" i="7"/>
  <c r="AE36" i="7"/>
  <c r="AE47" i="7"/>
  <c r="H50" i="7"/>
  <c r="H59" i="7"/>
  <c r="H64" i="7"/>
  <c r="H68" i="7"/>
  <c r="H72" i="7"/>
  <c r="H76" i="7"/>
  <c r="H80" i="7"/>
  <c r="H84" i="7"/>
  <c r="H88" i="7"/>
  <c r="H92" i="7"/>
  <c r="H96" i="7"/>
  <c r="K103" i="7"/>
  <c r="H103" i="7"/>
  <c r="K111" i="7"/>
  <c r="H111" i="7"/>
  <c r="K119" i="7"/>
  <c r="H119" i="7"/>
  <c r="H139" i="7"/>
  <c r="K139" i="7"/>
  <c r="AE38" i="7"/>
  <c r="AE39" i="7"/>
  <c r="AE41" i="7"/>
  <c r="H49" i="7"/>
  <c r="K49" i="7"/>
  <c r="H53" i="7"/>
  <c r="K53" i="7"/>
  <c r="AE53" i="7"/>
  <c r="H61" i="7"/>
  <c r="K61" i="7"/>
  <c r="K97" i="7"/>
  <c r="H97" i="7"/>
  <c r="K105" i="7"/>
  <c r="H105" i="7"/>
  <c r="K113" i="7"/>
  <c r="H113" i="7"/>
  <c r="K121" i="7"/>
  <c r="H121" i="7"/>
  <c r="H132" i="7"/>
  <c r="H135" i="7"/>
  <c r="K135" i="7"/>
  <c r="H148" i="7"/>
  <c r="H151" i="7"/>
  <c r="K151" i="7"/>
  <c r="H164" i="7"/>
  <c r="K164" i="7"/>
  <c r="H180" i="7"/>
  <c r="K180" i="7"/>
  <c r="H196" i="7"/>
  <c r="K196" i="7"/>
  <c r="AE35" i="7"/>
  <c r="H39" i="7"/>
  <c r="AE40" i="7"/>
  <c r="H42" i="7"/>
  <c r="AE48" i="7"/>
  <c r="K50" i="7"/>
  <c r="AE52" i="7"/>
  <c r="H54" i="7"/>
  <c r="K59" i="7"/>
  <c r="H62" i="7"/>
  <c r="K64" i="7"/>
  <c r="H66" i="7"/>
  <c r="K68" i="7"/>
  <c r="H70" i="7"/>
  <c r="K72" i="7"/>
  <c r="H74" i="7"/>
  <c r="K76" i="7"/>
  <c r="H78" i="7"/>
  <c r="K80" i="7"/>
  <c r="H82" i="7"/>
  <c r="K84" i="7"/>
  <c r="H86" i="7"/>
  <c r="K88" i="7"/>
  <c r="H90" i="7"/>
  <c r="K92" i="7"/>
  <c r="H94" i="7"/>
  <c r="K96" i="7"/>
  <c r="H131" i="7"/>
  <c r="K131" i="7"/>
  <c r="H147" i="7"/>
  <c r="K147" i="7"/>
  <c r="H125" i="7"/>
  <c r="K125" i="7"/>
  <c r="H129" i="7"/>
  <c r="K129" i="7"/>
  <c r="H133" i="7"/>
  <c r="K133" i="7"/>
  <c r="H137" i="7"/>
  <c r="K137" i="7"/>
  <c r="H141" i="7"/>
  <c r="K141" i="7"/>
  <c r="H145" i="7"/>
  <c r="K145" i="7"/>
  <c r="H149" i="7"/>
  <c r="K149" i="7"/>
  <c r="H160" i="7"/>
  <c r="K160" i="7"/>
  <c r="H176" i="7"/>
  <c r="K176" i="7"/>
  <c r="H192" i="7"/>
  <c r="K192" i="7"/>
  <c r="H208" i="7"/>
  <c r="K208" i="7"/>
  <c r="H156" i="7"/>
  <c r="K156" i="7"/>
  <c r="H172" i="7"/>
  <c r="K172" i="7"/>
  <c r="H188" i="7"/>
  <c r="K188" i="7"/>
  <c r="H204" i="7"/>
  <c r="K204" i="7"/>
  <c r="H154" i="7"/>
  <c r="K154" i="7"/>
  <c r="H158" i="7"/>
  <c r="K158" i="7"/>
  <c r="H162" i="7"/>
  <c r="K162" i="7"/>
  <c r="H166" i="7"/>
  <c r="K166" i="7"/>
  <c r="H170" i="7"/>
  <c r="K170" i="7"/>
  <c r="H174" i="7"/>
  <c r="K174" i="7"/>
  <c r="H178" i="7"/>
  <c r="K178" i="7"/>
  <c r="H182" i="7"/>
  <c r="K182" i="7"/>
  <c r="H186" i="7"/>
  <c r="K186" i="7"/>
  <c r="H190" i="7"/>
  <c r="K190" i="7"/>
  <c r="H194" i="7"/>
  <c r="K194" i="7"/>
  <c r="H198" i="7"/>
  <c r="K198" i="7"/>
  <c r="H202" i="7"/>
  <c r="K202" i="7"/>
  <c r="H206" i="7"/>
  <c r="K206" i="7"/>
  <c r="J100" i="7" l="1"/>
  <c r="I100" i="7"/>
  <c r="L196" i="7"/>
  <c r="J196" i="7"/>
  <c r="I196" i="7"/>
  <c r="L61" i="7"/>
  <c r="J61" i="7"/>
  <c r="I61" i="7"/>
  <c r="I68" i="7"/>
  <c r="L68" i="7"/>
  <c r="J68" i="7"/>
  <c r="J26" i="7"/>
  <c r="L26" i="7"/>
  <c r="I26" i="7"/>
  <c r="L115" i="7"/>
  <c r="J115" i="7"/>
  <c r="I115" i="7"/>
  <c r="J109" i="7"/>
  <c r="I109" i="7"/>
  <c r="L109" i="7"/>
  <c r="I104" i="7"/>
  <c r="L104" i="7"/>
  <c r="J104" i="7"/>
  <c r="J163" i="7"/>
  <c r="I163" i="7"/>
  <c r="L163" i="7"/>
  <c r="J195" i="7"/>
  <c r="I195" i="7"/>
  <c r="L195" i="7"/>
  <c r="J91" i="7"/>
  <c r="I91" i="7"/>
  <c r="L91" i="7"/>
  <c r="J157" i="7"/>
  <c r="I157" i="7"/>
  <c r="L157" i="7"/>
  <c r="J79" i="7"/>
  <c r="I79" i="7"/>
  <c r="L79" i="7"/>
  <c r="L41" i="7"/>
  <c r="J41" i="7"/>
  <c r="I41" i="7"/>
  <c r="J18" i="7"/>
  <c r="I18" i="7"/>
  <c r="L18" i="7"/>
  <c r="J140" i="7"/>
  <c r="I140" i="7"/>
  <c r="L140" i="7"/>
  <c r="J21" i="7"/>
  <c r="L21" i="7"/>
  <c r="I21" i="7"/>
  <c r="J67" i="7"/>
  <c r="I67" i="7"/>
  <c r="L67" i="7"/>
  <c r="J14" i="7"/>
  <c r="I14" i="7"/>
  <c r="L14" i="7"/>
  <c r="L194" i="7"/>
  <c r="J194" i="7"/>
  <c r="I194" i="7"/>
  <c r="L178" i="7"/>
  <c r="J178" i="7"/>
  <c r="I178" i="7"/>
  <c r="L162" i="7"/>
  <c r="J162" i="7"/>
  <c r="I162" i="7"/>
  <c r="L188" i="7"/>
  <c r="J188" i="7"/>
  <c r="I188" i="7"/>
  <c r="L192" i="7"/>
  <c r="J192" i="7"/>
  <c r="I192" i="7"/>
  <c r="L145" i="7"/>
  <c r="J145" i="7"/>
  <c r="I145" i="7"/>
  <c r="L129" i="7"/>
  <c r="J129" i="7"/>
  <c r="I129" i="7"/>
  <c r="I94" i="7"/>
  <c r="L94" i="7"/>
  <c r="J94" i="7"/>
  <c r="I78" i="7"/>
  <c r="L78" i="7"/>
  <c r="J78" i="7"/>
  <c r="I62" i="7"/>
  <c r="L62" i="7"/>
  <c r="J62" i="7"/>
  <c r="L135" i="7"/>
  <c r="J135" i="7"/>
  <c r="I135" i="7"/>
  <c r="L97" i="7"/>
  <c r="J97" i="7"/>
  <c r="I97" i="7"/>
  <c r="I111" i="7"/>
  <c r="J111" i="7"/>
  <c r="L111" i="7"/>
  <c r="I80" i="7"/>
  <c r="L80" i="7"/>
  <c r="J80" i="7"/>
  <c r="I102" i="7"/>
  <c r="J102" i="7"/>
  <c r="L102" i="7"/>
  <c r="J43" i="7"/>
  <c r="I43" i="7"/>
  <c r="L43" i="7"/>
  <c r="L123" i="7"/>
  <c r="J123" i="7"/>
  <c r="I123" i="7"/>
  <c r="J55" i="7"/>
  <c r="I55" i="7"/>
  <c r="L55" i="7"/>
  <c r="I112" i="7"/>
  <c r="L112" i="7"/>
  <c r="J112" i="7"/>
  <c r="J134" i="7"/>
  <c r="I134" i="7"/>
  <c r="L134" i="7"/>
  <c r="J201" i="7"/>
  <c r="I201" i="7"/>
  <c r="L201" i="7"/>
  <c r="J167" i="7"/>
  <c r="I167" i="7"/>
  <c r="L167" i="7"/>
  <c r="J183" i="7"/>
  <c r="I183" i="7"/>
  <c r="L183" i="7"/>
  <c r="J199" i="7"/>
  <c r="I199" i="7"/>
  <c r="L199" i="7"/>
  <c r="J69" i="7"/>
  <c r="L69" i="7"/>
  <c r="I69" i="7"/>
  <c r="L34" i="7"/>
  <c r="J34" i="7"/>
  <c r="I34" i="7"/>
  <c r="I12" i="7"/>
  <c r="L12" i="7"/>
  <c r="J12" i="7"/>
  <c r="L184" i="7"/>
  <c r="J184" i="7"/>
  <c r="I184" i="7"/>
  <c r="L127" i="7"/>
  <c r="J127" i="7"/>
  <c r="I127" i="7"/>
  <c r="J87" i="7"/>
  <c r="I87" i="7"/>
  <c r="L87" i="7"/>
  <c r="J65" i="7"/>
  <c r="L65" i="7"/>
  <c r="I65" i="7"/>
  <c r="J27" i="7"/>
  <c r="I27" i="7"/>
  <c r="L27" i="7"/>
  <c r="J136" i="7"/>
  <c r="I136" i="7"/>
  <c r="L136" i="7"/>
  <c r="I118" i="7"/>
  <c r="J118" i="7"/>
  <c r="L118" i="7"/>
  <c r="L48" i="7"/>
  <c r="J48" i="7"/>
  <c r="I48" i="7"/>
  <c r="J83" i="7"/>
  <c r="I83" i="7"/>
  <c r="L83" i="7"/>
  <c r="L180" i="7"/>
  <c r="J180" i="7"/>
  <c r="I180" i="7"/>
  <c r="L151" i="7"/>
  <c r="J151" i="7"/>
  <c r="I151" i="7"/>
  <c r="J132" i="7"/>
  <c r="I132" i="7"/>
  <c r="L132" i="7"/>
  <c r="L139" i="7"/>
  <c r="J139" i="7"/>
  <c r="I139" i="7"/>
  <c r="I92" i="7"/>
  <c r="L92" i="7"/>
  <c r="J92" i="7"/>
  <c r="I76" i="7"/>
  <c r="L76" i="7"/>
  <c r="J76" i="7"/>
  <c r="I59" i="7"/>
  <c r="L59" i="7"/>
  <c r="J59" i="7"/>
  <c r="L200" i="7"/>
  <c r="J200" i="7"/>
  <c r="I200" i="7"/>
  <c r="J60" i="7"/>
  <c r="L60" i="7"/>
  <c r="I60" i="7"/>
  <c r="L31" i="7"/>
  <c r="J31" i="7"/>
  <c r="I31" i="7"/>
  <c r="L25" i="7"/>
  <c r="J25" i="7"/>
  <c r="I25" i="7"/>
  <c r="L99" i="7"/>
  <c r="J99" i="7"/>
  <c r="I99" i="7"/>
  <c r="J165" i="7"/>
  <c r="I165" i="7"/>
  <c r="L165" i="7"/>
  <c r="U57" i="7"/>
  <c r="AA7" i="7" s="1"/>
  <c r="U56" i="7"/>
  <c r="I98" i="7"/>
  <c r="L98" i="7"/>
  <c r="J98" i="7"/>
  <c r="J128" i="7"/>
  <c r="I128" i="7"/>
  <c r="L128" i="7"/>
  <c r="I120" i="7"/>
  <c r="L120" i="7"/>
  <c r="J120" i="7"/>
  <c r="J138" i="7"/>
  <c r="I138" i="7"/>
  <c r="L138" i="7"/>
  <c r="J153" i="7"/>
  <c r="I153" i="7"/>
  <c r="L153" i="7"/>
  <c r="J155" i="7"/>
  <c r="I155" i="7"/>
  <c r="L155" i="7"/>
  <c r="J171" i="7"/>
  <c r="I171" i="7"/>
  <c r="L171" i="7"/>
  <c r="J187" i="7"/>
  <c r="I187" i="7"/>
  <c r="L187" i="7"/>
  <c r="J203" i="7"/>
  <c r="I203" i="7"/>
  <c r="L203" i="7"/>
  <c r="L11" i="7"/>
  <c r="I11" i="7"/>
  <c r="J11" i="7"/>
  <c r="J85" i="7"/>
  <c r="L85" i="7"/>
  <c r="I85" i="7"/>
  <c r="J47" i="7"/>
  <c r="I47" i="7"/>
  <c r="L47" i="7"/>
  <c r="I32" i="7"/>
  <c r="L32" i="7"/>
  <c r="J32" i="7"/>
  <c r="J177" i="7"/>
  <c r="I177" i="7"/>
  <c r="L177" i="7"/>
  <c r="J95" i="7"/>
  <c r="I95" i="7"/>
  <c r="L95" i="7"/>
  <c r="J73" i="7"/>
  <c r="L73" i="7"/>
  <c r="I73" i="7"/>
  <c r="J63" i="7"/>
  <c r="I63" i="7"/>
  <c r="L63" i="7"/>
  <c r="J45" i="7"/>
  <c r="L45" i="7"/>
  <c r="I45" i="7"/>
  <c r="L40" i="7"/>
  <c r="J40" i="7"/>
  <c r="I40" i="7"/>
  <c r="J23" i="7"/>
  <c r="I23" i="7"/>
  <c r="L23" i="7"/>
  <c r="J13" i="7"/>
  <c r="I13" i="7"/>
  <c r="L13" i="7"/>
  <c r="L152" i="7"/>
  <c r="J152" i="7"/>
  <c r="I152" i="7"/>
  <c r="J56" i="7"/>
  <c r="I56" i="7"/>
  <c r="L56" i="7"/>
  <c r="L16" i="7"/>
  <c r="I16" i="7"/>
  <c r="J16" i="7"/>
  <c r="J52" i="7"/>
  <c r="L52" i="7"/>
  <c r="I52" i="7"/>
  <c r="L30" i="7"/>
  <c r="J30" i="7"/>
  <c r="I30" i="7"/>
  <c r="L164" i="7"/>
  <c r="J164" i="7"/>
  <c r="I164" i="7"/>
  <c r="I84" i="7"/>
  <c r="L84" i="7"/>
  <c r="J84" i="7"/>
  <c r="I33" i="7"/>
  <c r="J33" i="7"/>
  <c r="L33" i="7"/>
  <c r="J19" i="7"/>
  <c r="L19" i="7"/>
  <c r="I19" i="7"/>
  <c r="J197" i="7"/>
  <c r="I197" i="7"/>
  <c r="L197" i="7"/>
  <c r="J46" i="7"/>
  <c r="I46" i="7"/>
  <c r="L46" i="7"/>
  <c r="I114" i="7"/>
  <c r="L114" i="7"/>
  <c r="J114" i="7"/>
  <c r="J130" i="7"/>
  <c r="I130" i="7"/>
  <c r="L130" i="7"/>
  <c r="J146" i="7"/>
  <c r="I146" i="7"/>
  <c r="L146" i="7"/>
  <c r="J185" i="7"/>
  <c r="I185" i="7"/>
  <c r="L185" i="7"/>
  <c r="J179" i="7"/>
  <c r="I179" i="7"/>
  <c r="L179" i="7"/>
  <c r="J15" i="7"/>
  <c r="L15" i="7"/>
  <c r="I15" i="7"/>
  <c r="I22" i="7"/>
  <c r="L22" i="7"/>
  <c r="J22" i="7"/>
  <c r="J89" i="7"/>
  <c r="L89" i="7"/>
  <c r="I89" i="7"/>
  <c r="J57" i="7"/>
  <c r="I57" i="7"/>
  <c r="L57" i="7"/>
  <c r="J38" i="7"/>
  <c r="L38" i="7"/>
  <c r="I38" i="7"/>
  <c r="J205" i="7"/>
  <c r="I205" i="7"/>
  <c r="L205" i="7"/>
  <c r="J161" i="7"/>
  <c r="I161" i="7"/>
  <c r="L161" i="7"/>
  <c r="J189" i="7"/>
  <c r="I189" i="7"/>
  <c r="L189" i="7"/>
  <c r="J93" i="7"/>
  <c r="L93" i="7"/>
  <c r="I93" i="7"/>
  <c r="L36" i="7"/>
  <c r="I36" i="7"/>
  <c r="J36" i="7"/>
  <c r="L202" i="7"/>
  <c r="I202" i="7"/>
  <c r="J202" i="7"/>
  <c r="L186" i="7"/>
  <c r="I186" i="7"/>
  <c r="J186" i="7"/>
  <c r="L170" i="7"/>
  <c r="I170" i="7"/>
  <c r="J170" i="7"/>
  <c r="L154" i="7"/>
  <c r="I154" i="7"/>
  <c r="J154" i="7"/>
  <c r="L156" i="7"/>
  <c r="J156" i="7"/>
  <c r="I156" i="7"/>
  <c r="L160" i="7"/>
  <c r="J160" i="7"/>
  <c r="I160" i="7"/>
  <c r="L137" i="7"/>
  <c r="J137" i="7"/>
  <c r="I137" i="7"/>
  <c r="L147" i="7"/>
  <c r="J147" i="7"/>
  <c r="I147" i="7"/>
  <c r="I86" i="7"/>
  <c r="L86" i="7"/>
  <c r="J86" i="7"/>
  <c r="I70" i="7"/>
  <c r="L70" i="7"/>
  <c r="J70" i="7"/>
  <c r="J39" i="7"/>
  <c r="L39" i="7"/>
  <c r="I39" i="7"/>
  <c r="L113" i="7"/>
  <c r="J113" i="7"/>
  <c r="I113" i="7"/>
  <c r="L49" i="7"/>
  <c r="J49" i="7"/>
  <c r="I49" i="7"/>
  <c r="I96" i="7"/>
  <c r="L96" i="7"/>
  <c r="J96" i="7"/>
  <c r="I64" i="7"/>
  <c r="L64" i="7"/>
  <c r="J64" i="7"/>
  <c r="J173" i="7"/>
  <c r="I173" i="7"/>
  <c r="L173" i="7"/>
  <c r="J51" i="7"/>
  <c r="I51" i="7"/>
  <c r="L51" i="7"/>
  <c r="X7" i="7"/>
  <c r="S13" i="7"/>
  <c r="J117" i="7"/>
  <c r="I117" i="7"/>
  <c r="L117" i="7"/>
  <c r="I122" i="7"/>
  <c r="L122" i="7"/>
  <c r="J122" i="7"/>
  <c r="J150" i="7"/>
  <c r="I150" i="7"/>
  <c r="L150" i="7"/>
  <c r="L206" i="7"/>
  <c r="I206" i="7"/>
  <c r="J206" i="7"/>
  <c r="L198" i="7"/>
  <c r="J198" i="7"/>
  <c r="I198" i="7"/>
  <c r="L190" i="7"/>
  <c r="I190" i="7"/>
  <c r="J190" i="7"/>
  <c r="L182" i="7"/>
  <c r="J182" i="7"/>
  <c r="I182" i="7"/>
  <c r="L174" i="7"/>
  <c r="I174" i="7"/>
  <c r="J174" i="7"/>
  <c r="L166" i="7"/>
  <c r="J166" i="7"/>
  <c r="I166" i="7"/>
  <c r="L158" i="7"/>
  <c r="I158" i="7"/>
  <c r="J158" i="7"/>
  <c r="L204" i="7"/>
  <c r="J204" i="7"/>
  <c r="I204" i="7"/>
  <c r="L172" i="7"/>
  <c r="J172" i="7"/>
  <c r="I172" i="7"/>
  <c r="L208" i="7"/>
  <c r="J208" i="7"/>
  <c r="I208" i="7"/>
  <c r="L176" i="7"/>
  <c r="J176" i="7"/>
  <c r="I176" i="7"/>
  <c r="L149" i="7"/>
  <c r="I149" i="7"/>
  <c r="J149" i="7"/>
  <c r="L141" i="7"/>
  <c r="J141" i="7"/>
  <c r="I141" i="7"/>
  <c r="L133" i="7"/>
  <c r="I133" i="7"/>
  <c r="J133" i="7"/>
  <c r="L125" i="7"/>
  <c r="J125" i="7"/>
  <c r="I125" i="7"/>
  <c r="L131" i="7"/>
  <c r="J131" i="7"/>
  <c r="I131" i="7"/>
  <c r="I90" i="7"/>
  <c r="L90" i="7"/>
  <c r="J90" i="7"/>
  <c r="I82" i="7"/>
  <c r="L82" i="7"/>
  <c r="J82" i="7"/>
  <c r="I74" i="7"/>
  <c r="L74" i="7"/>
  <c r="J74" i="7"/>
  <c r="I66" i="7"/>
  <c r="L66" i="7"/>
  <c r="J66" i="7"/>
  <c r="I54" i="7"/>
  <c r="L54" i="7"/>
  <c r="J54" i="7"/>
  <c r="I42" i="7"/>
  <c r="L42" i="7"/>
  <c r="J42" i="7"/>
  <c r="J148" i="7"/>
  <c r="I148" i="7"/>
  <c r="L148" i="7"/>
  <c r="L121" i="7"/>
  <c r="J121" i="7"/>
  <c r="I121" i="7"/>
  <c r="L105" i="7"/>
  <c r="J105" i="7"/>
  <c r="I105" i="7"/>
  <c r="L53" i="7"/>
  <c r="J53" i="7"/>
  <c r="I53" i="7"/>
  <c r="I119" i="7"/>
  <c r="J119" i="7"/>
  <c r="L119" i="7"/>
  <c r="I103" i="7"/>
  <c r="J103" i="7"/>
  <c r="L103" i="7"/>
  <c r="I88" i="7"/>
  <c r="L88" i="7"/>
  <c r="J88" i="7"/>
  <c r="I72" i="7"/>
  <c r="L72" i="7"/>
  <c r="J72" i="7"/>
  <c r="I50" i="7"/>
  <c r="L50" i="7"/>
  <c r="J50" i="7"/>
  <c r="J193" i="7"/>
  <c r="I193" i="7"/>
  <c r="L193" i="7"/>
  <c r="I108" i="7"/>
  <c r="J108" i="7"/>
  <c r="L108" i="7"/>
  <c r="J58" i="7"/>
  <c r="I58" i="7"/>
  <c r="L58" i="7"/>
  <c r="J44" i="7"/>
  <c r="I44" i="7"/>
  <c r="L44" i="7"/>
  <c r="J35" i="7"/>
  <c r="L35" i="7"/>
  <c r="I35" i="7"/>
  <c r="J28" i="7"/>
  <c r="L28" i="7"/>
  <c r="I28" i="7"/>
  <c r="J24" i="7"/>
  <c r="L24" i="7"/>
  <c r="I24" i="7"/>
  <c r="L107" i="7"/>
  <c r="J107" i="7"/>
  <c r="I107" i="7"/>
  <c r="J181" i="7"/>
  <c r="I181" i="7"/>
  <c r="L181" i="7"/>
  <c r="J101" i="7"/>
  <c r="I101" i="7"/>
  <c r="L101" i="7"/>
  <c r="I37" i="7"/>
  <c r="L37" i="7"/>
  <c r="J37" i="7"/>
  <c r="I106" i="7"/>
  <c r="L106" i="7"/>
  <c r="J106" i="7"/>
  <c r="J144" i="7"/>
  <c r="I144" i="7"/>
  <c r="L144" i="7"/>
  <c r="J126" i="7"/>
  <c r="I126" i="7"/>
  <c r="L126" i="7"/>
  <c r="J142" i="7"/>
  <c r="I142" i="7"/>
  <c r="L142" i="7"/>
  <c r="J169" i="7"/>
  <c r="I169" i="7"/>
  <c r="L169" i="7"/>
  <c r="J159" i="7"/>
  <c r="I159" i="7"/>
  <c r="L159" i="7"/>
  <c r="J175" i="7"/>
  <c r="I175" i="7"/>
  <c r="L175" i="7"/>
  <c r="J191" i="7"/>
  <c r="I191" i="7"/>
  <c r="L191" i="7"/>
  <c r="J207" i="7"/>
  <c r="I207" i="7"/>
  <c r="L207" i="7"/>
  <c r="I116" i="7"/>
  <c r="J116" i="7"/>
  <c r="L116" i="7"/>
  <c r="J75" i="7"/>
  <c r="I75" i="7"/>
  <c r="L75" i="7"/>
  <c r="Y6" i="7"/>
  <c r="S30" i="7"/>
  <c r="S29" i="7"/>
  <c r="L143" i="7"/>
  <c r="J143" i="7"/>
  <c r="I143" i="7"/>
  <c r="J81" i="7"/>
  <c r="L81" i="7"/>
  <c r="I81" i="7"/>
  <c r="J71" i="7"/>
  <c r="I71" i="7"/>
  <c r="L71" i="7"/>
  <c r="I20" i="7"/>
  <c r="L20" i="7"/>
  <c r="J20" i="7"/>
  <c r="L168" i="7"/>
  <c r="J168" i="7"/>
  <c r="I168" i="7"/>
  <c r="J124" i="7"/>
  <c r="I124" i="7"/>
  <c r="L124" i="7"/>
  <c r="L29" i="7"/>
  <c r="J29" i="7"/>
  <c r="I29" i="7"/>
  <c r="J9" i="7"/>
  <c r="L9" i="7"/>
  <c r="I9" i="7"/>
  <c r="I110" i="7"/>
  <c r="J110" i="7"/>
  <c r="L110" i="7"/>
  <c r="J77" i="7"/>
  <c r="L77" i="7"/>
  <c r="I77" i="7"/>
  <c r="I17" i="7"/>
  <c r="L17" i="7"/>
  <c r="J17" i="7"/>
  <c r="S45" i="7" l="1"/>
  <c r="T57" i="7"/>
  <c r="T56" i="7"/>
  <c r="T25" i="7"/>
  <c r="T26" i="7"/>
  <c r="T40" i="7"/>
  <c r="Z7" i="7" s="1"/>
  <c r="S44" i="7"/>
  <c r="T10" i="7"/>
  <c r="S60" i="7"/>
  <c r="S61" i="7"/>
  <c r="AA6" i="7"/>
  <c r="AC15" i="7" l="1"/>
  <c r="AC18" i="7"/>
  <c r="AC11" i="7"/>
  <c r="AC12" i="7"/>
  <c r="T41" i="7"/>
  <c r="Z6" i="7" s="1"/>
  <c r="AC16" i="7"/>
  <c r="AC13" i="7"/>
  <c r="AC10" i="7"/>
  <c r="AC14" i="7"/>
  <c r="AC17" i="7"/>
  <c r="AC26" i="7" l="1"/>
  <c r="AC29" i="7"/>
  <c r="AC28" i="7"/>
  <c r="AC30" i="7"/>
  <c r="AC22" i="7"/>
  <c r="AC25" i="7"/>
  <c r="AC23" i="7"/>
  <c r="Y49" i="7"/>
  <c r="AC24" i="7"/>
  <c r="AC31" i="7"/>
  <c r="AC27" i="7"/>
  <c r="AA49" i="7" l="1"/>
  <c r="Z49" i="7" l="1"/>
  <c r="AC45" i="7"/>
  <c r="X49" i="7" l="1"/>
  <c r="AC48" i="7"/>
</calcChain>
</file>

<file path=xl/sharedStrings.xml><?xml version="1.0" encoding="utf-8"?>
<sst xmlns="http://schemas.openxmlformats.org/spreadsheetml/2006/main" count="98" uniqueCount="69">
  <si>
    <t>UCL</t>
  </si>
  <si>
    <t>LCL</t>
  </si>
  <si>
    <t>lambda</t>
  </si>
  <si>
    <t>For graph</t>
  </si>
  <si>
    <t>mean (µ)</t>
  </si>
  <si>
    <t>scale (α)</t>
  </si>
  <si>
    <t>Goodness of fit</t>
  </si>
  <si>
    <t>α, β:</t>
  </si>
  <si>
    <t>lambda (λ)</t>
  </si>
  <si>
    <t>std dev (σ)</t>
  </si>
  <si>
    <t>shape (β)</t>
  </si>
  <si>
    <t>Input</t>
  </si>
  <si>
    <t>#/bin:</t>
  </si>
  <si>
    <r>
      <rPr>
        <sz val="10"/>
        <rFont val="Calibri"/>
        <family val="2"/>
      </rPr>
      <t>λ</t>
    </r>
    <r>
      <rPr>
        <sz val="8"/>
        <rFont val="Arial"/>
        <family val="2"/>
      </rPr>
      <t>:</t>
    </r>
  </si>
  <si>
    <t>&lt;-- 0-3 for exponential - lognormal</t>
  </si>
  <si>
    <t>Exponential</t>
  </si>
  <si>
    <t>Normal</t>
  </si>
  <si>
    <t>Weibull</t>
  </si>
  <si>
    <t>Lognormal</t>
  </si>
  <si>
    <t>Data</t>
  </si>
  <si>
    <t>CDF</t>
  </si>
  <si>
    <t>Probit</t>
  </si>
  <si>
    <t>Exbit</t>
  </si>
  <si>
    <t>ln Data</t>
  </si>
  <si>
    <t>Weibit</t>
  </si>
  <si>
    <t>Parameter</t>
  </si>
  <si>
    <t>Graphical</t>
  </si>
  <si>
    <t>Best</t>
  </si>
  <si>
    <t>Exp</t>
  </si>
  <si>
    <t>Norm</t>
  </si>
  <si>
    <t>Lognorm</t>
  </si>
  <si>
    <t>fit:</t>
  </si>
  <si>
    <t>Actual</t>
  </si>
  <si>
    <t>Actual counts</t>
  </si>
  <si>
    <t>Expected</t>
  </si>
  <si>
    <t>dof</t>
  </si>
  <si>
    <t>Chi-square</t>
  </si>
  <si>
    <t>chi-sq</t>
  </si>
  <si>
    <t>p-value</t>
  </si>
  <si>
    <t>–</t>
  </si>
  <si>
    <t>fail count</t>
  </si>
  <si>
    <t>device hours</t>
  </si>
  <si>
    <t>Maximum likelihood:</t>
  </si>
  <si>
    <t>likelihood</t>
  </si>
  <si>
    <t>Log LR</t>
  </si>
  <si>
    <t>estimate</t>
  </si>
  <si>
    <t>Analytic:</t>
  </si>
  <si>
    <t>How many units do we need to verify a 500,000 hr MTTF with 80% confidence, given that we can run a test for 2500 hours and 2 fails are allowed?</t>
  </si>
  <si>
    <t>1. Calculate the target lambda as 1/MTTF.</t>
  </si>
  <si>
    <t>(2. Note that all lambda values below are multiplied by 1,000,000 to make them easier to evaluate.)</t>
  </si>
  <si>
    <t>3. Guess at a sample size SS (&gt;1) and list all other givens.</t>
  </si>
  <si>
    <t>4. Calculate the point (best) estimate lambda_BE as fails / (hours*SS)</t>
  </si>
  <si>
    <t>6. By trial and error, adjust SS until lambda_UCL is as close as you can get to the target</t>
  </si>
  <si>
    <t>MTTF</t>
  </si>
  <si>
    <t>hr</t>
  </si>
  <si>
    <t>fails</t>
  </si>
  <si>
    <t>SS</t>
  </si>
  <si>
    <t>lambda_target</t>
  </si>
  <si>
    <t>lambda_BE</t>
  </si>
  <si>
    <t>lambda_UCL</t>
  </si>
  <si>
    <t>Add goodness-of-fit indicators for each of the 4 fits.</t>
  </si>
  <si>
    <r>
      <t xml:space="preserve">µ, </t>
    </r>
    <r>
      <rPr>
        <sz val="8"/>
        <rFont val="Calibri"/>
        <family val="2"/>
      </rPr>
      <t>σ:</t>
    </r>
  </si>
  <si>
    <r>
      <t>mean (</t>
    </r>
    <r>
      <rPr>
        <sz val="10"/>
        <rFont val="Calibri"/>
        <family val="2"/>
      </rPr>
      <t>µ)</t>
    </r>
  </si>
  <si>
    <r>
      <t>std dev (</t>
    </r>
    <r>
      <rPr>
        <sz val="10"/>
        <rFont val="Calibri"/>
        <family val="2"/>
      </rPr>
      <t>σ)</t>
    </r>
  </si>
  <si>
    <t>MLE for Exponential</t>
  </si>
  <si>
    <t>lambda (fails / dev hrs)</t>
  </si>
  <si>
    <t>Find sample size to meet a MTTF target</t>
  </si>
  <si>
    <t>confidence level</t>
  </si>
  <si>
    <t>5. Calculate the upper confidence value lambda_UCL as CHIINV(1-CL, 2*(fails+1))/(2*hours*SS)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</si>
</sst>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9" fontId="1" fillId="3" borderId="1" applyNumberFormat="0" applyFont="0" applyAlignment="0" applyProtection="0"/>
    <xf numFmtId="0" fontId="1" fillId="4" borderId="1" applyNumberFormat="0" applyFont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3" fillId="0" borderId="0" xfId="4" applyFont="1"/>
    <xf numFmtId="0" fontId="2" fillId="0" borderId="0" xfId="4" applyFont="1"/>
    <xf numFmtId="0" fontId="2" fillId="0" borderId="0" xfId="4" applyFont="1" applyAlignment="1">
      <alignment horizontal="center"/>
    </xf>
    <xf numFmtId="0" fontId="3" fillId="0" borderId="0" xfId="5" applyFont="1"/>
    <xf numFmtId="0" fontId="2" fillId="0" borderId="0" xfId="5"/>
    <xf numFmtId="0" fontId="2" fillId="0" borderId="0" xfId="5" applyFont="1" applyFill="1"/>
    <xf numFmtId="0" fontId="2" fillId="0" borderId="0" xfId="5" applyFill="1"/>
    <xf numFmtId="0" fontId="2" fillId="0" borderId="0" xfId="5" applyFont="1"/>
    <xf numFmtId="0" fontId="2" fillId="0" borderId="0" xfId="5" applyFont="1" applyFill="1" applyAlignment="1">
      <alignment horizontal="left"/>
    </xf>
    <xf numFmtId="0" fontId="4" fillId="0" borderId="0" xfId="5" applyFont="1" applyFill="1"/>
    <xf numFmtId="0" fontId="2" fillId="0" borderId="0" xfId="5" applyFont="1" applyFill="1" applyAlignment="1">
      <alignment horizontal="center"/>
    </xf>
    <xf numFmtId="0" fontId="2" fillId="0" borderId="0" xfId="5" quotePrefix="1" applyFont="1"/>
    <xf numFmtId="0" fontId="2" fillId="2" borderId="1" xfId="1" applyFont="1"/>
    <xf numFmtId="0" fontId="2" fillId="0" borderId="0" xfId="4" applyFont="1" applyFill="1" applyAlignment="1">
      <alignment horizontal="center"/>
    </xf>
    <xf numFmtId="0" fontId="2" fillId="0" borderId="0" xfId="4" applyFont="1" applyFill="1"/>
    <xf numFmtId="0" fontId="2" fillId="4" borderId="1" xfId="3" applyFont="1"/>
    <xf numFmtId="0" fontId="2" fillId="3" borderId="1" xfId="2" applyNumberFormat="1" applyFont="1"/>
    <xf numFmtId="0" fontId="2" fillId="2" borderId="1" xfId="1" applyFont="1" applyAlignment="1">
      <alignment horizontal="left"/>
    </xf>
    <xf numFmtId="0" fontId="5" fillId="2" borderId="1" xfId="1" applyFont="1"/>
    <xf numFmtId="0" fontId="2" fillId="2" borderId="1" xfId="1" applyFont="1" applyAlignment="1"/>
    <xf numFmtId="0" fontId="2" fillId="2" borderId="1" xfId="1" applyFont="1" applyAlignment="1">
      <alignment horizontal="center"/>
    </xf>
    <xf numFmtId="9" fontId="2" fillId="4" borderId="1" xfId="3" applyNumberFormat="1" applyFont="1"/>
    <xf numFmtId="0" fontId="2" fillId="2" borderId="1" xfId="1" applyFont="1" applyAlignment="1">
      <alignment horizontal="center"/>
    </xf>
  </cellXfs>
  <cellStyles count="6">
    <cellStyle name="J - Input" xfId="2"/>
    <cellStyle name="J - Label" xfId="1"/>
    <cellStyle name="J - Output" xfId="3"/>
    <cellStyle name="Normal" xfId="0" builtinId="0"/>
    <cellStyle name="Normal 2" xfId="4"/>
    <cellStyle name="Normal 3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Probit Plot</a:t>
            </a:r>
          </a:p>
        </c:rich>
      </c:tx>
      <c:layout>
        <c:manualLayout>
          <c:xMode val="edge"/>
          <c:yMode val="edge"/>
          <c:x val="0.38788230046249539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26790459536297"/>
          <c:y val="0.13695446406625644"/>
          <c:w val="0.82580002738469693"/>
          <c:h val="0.731642206076645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7.1'!$G$9:$G$208</c:f>
              <c:numCache>
                <c:formatCode>General</c:formatCode>
                <c:ptCount val="200"/>
                <c:pt idx="0">
                  <c:v>1.0694838334112875</c:v>
                </c:pt>
                <c:pt idx="1">
                  <c:v>2.03989160013754</c:v>
                </c:pt>
                <c:pt idx="2">
                  <c:v>3.1380675741382573</c:v>
                </c:pt>
                <c:pt idx="3">
                  <c:v>3.6557033777086696</c:v>
                </c:pt>
                <c:pt idx="4">
                  <c:v>2.0805344976882987</c:v>
                </c:pt>
                <c:pt idx="5">
                  <c:v>1.8980414422493741</c:v>
                </c:pt>
                <c:pt idx="6">
                  <c:v>1.3265809398462955</c:v>
                </c:pt>
                <c:pt idx="7">
                  <c:v>1.519281396810946</c:v>
                </c:pt>
                <c:pt idx="8">
                  <c:v>3.4369976337710124</c:v>
                </c:pt>
                <c:pt idx="9">
                  <c:v>2.4311764831873171</c:v>
                </c:pt>
                <c:pt idx="10">
                  <c:v>2.4062442408738587</c:v>
                </c:pt>
                <c:pt idx="11">
                  <c:v>2.0533744232357041</c:v>
                </c:pt>
                <c:pt idx="12">
                  <c:v>0.51922358670245794</c:v>
                </c:pt>
                <c:pt idx="13">
                  <c:v>3.3234498145698685</c:v>
                </c:pt>
                <c:pt idx="14">
                  <c:v>0.7580963115010404</c:v>
                </c:pt>
                <c:pt idx="15">
                  <c:v>3.3061647272410339</c:v>
                </c:pt>
                <c:pt idx="16">
                  <c:v>5.3310581648229851</c:v>
                </c:pt>
                <c:pt idx="17">
                  <c:v>3.5516759706332346</c:v>
                </c:pt>
                <c:pt idx="18">
                  <c:v>1.3995984826504952</c:v>
                </c:pt>
                <c:pt idx="19">
                  <c:v>0.67016118888444898</c:v>
                </c:pt>
                <c:pt idx="20">
                  <c:v>3.9694348506947659</c:v>
                </c:pt>
                <c:pt idx="21">
                  <c:v>3.5366495944388108</c:v>
                </c:pt>
                <c:pt idx="22">
                  <c:v>3.8813349513864019</c:v>
                </c:pt>
                <c:pt idx="23">
                  <c:v>0.5755000003042523</c:v>
                </c:pt>
                <c:pt idx="24">
                  <c:v>1.4788786811068073</c:v>
                </c:pt>
                <c:pt idx="25">
                  <c:v>0.82407554655223203</c:v>
                </c:pt>
                <c:pt idx="26">
                  <c:v>1.7208457998916007</c:v>
                </c:pt>
                <c:pt idx="27">
                  <c:v>0.73056349620072902</c:v>
                </c:pt>
                <c:pt idx="28">
                  <c:v>2.8458609798495011</c:v>
                </c:pt>
                <c:pt idx="29">
                  <c:v>1.1829446626471372</c:v>
                </c:pt>
                <c:pt idx="30">
                  <c:v>2.812805591016299</c:v>
                </c:pt>
                <c:pt idx="31">
                  <c:v>3.1919310941913506</c:v>
                </c:pt>
                <c:pt idx="32">
                  <c:v>5.0292390693249631</c:v>
                </c:pt>
                <c:pt idx="33">
                  <c:v>3.6228713101244505</c:v>
                </c:pt>
                <c:pt idx="34">
                  <c:v>2.3171388569051445</c:v>
                </c:pt>
                <c:pt idx="35">
                  <c:v>5.5981676408478762</c:v>
                </c:pt>
                <c:pt idx="36">
                  <c:v>0.63891335987800557</c:v>
                </c:pt>
                <c:pt idx="37">
                  <c:v>1.328156603982968</c:v>
                </c:pt>
                <c:pt idx="38">
                  <c:v>3.8769911812602631</c:v>
                </c:pt>
                <c:pt idx="39">
                  <c:v>2.8429334690291244</c:v>
                </c:pt>
                <c:pt idx="40">
                  <c:v>4.8959791376020885</c:v>
                </c:pt>
                <c:pt idx="41">
                  <c:v>5.738177427150597</c:v>
                </c:pt>
                <c:pt idx="42">
                  <c:v>2.2892579047465667</c:v>
                </c:pt>
                <c:pt idx="43">
                  <c:v>4.6512733267278872</c:v>
                </c:pt>
                <c:pt idx="44">
                  <c:v>4.2830935986979934</c:v>
                </c:pt>
                <c:pt idx="45">
                  <c:v>4.3251394979541393</c:v>
                </c:pt>
                <c:pt idx="46">
                  <c:v>2.5724286097930689</c:v>
                </c:pt>
                <c:pt idx="47">
                  <c:v>1.0931601919128842</c:v>
                </c:pt>
                <c:pt idx="48">
                  <c:v>2.2329444154932561</c:v>
                </c:pt>
                <c:pt idx="49">
                  <c:v>1.03425216352882</c:v>
                </c:pt>
                <c:pt idx="50">
                  <c:v>0.99033505261639254</c:v>
                </c:pt>
                <c:pt idx="51">
                  <c:v>2.296930519756645</c:v>
                </c:pt>
                <c:pt idx="52">
                  <c:v>4.4413742282641007</c:v>
                </c:pt>
                <c:pt idx="53">
                  <c:v>1.4903010752853201</c:v>
                </c:pt>
                <c:pt idx="54">
                  <c:v>3.0076136434548815</c:v>
                </c:pt>
                <c:pt idx="55">
                  <c:v>3.1206839420228203</c:v>
                </c:pt>
                <c:pt idx="56">
                  <c:v>4.564187271212246</c:v>
                </c:pt>
                <c:pt idx="57">
                  <c:v>2.3872299786030684</c:v>
                </c:pt>
                <c:pt idx="58">
                  <c:v>5.7131956176143808</c:v>
                </c:pt>
                <c:pt idx="59">
                  <c:v>6.0487528466829552</c:v>
                </c:pt>
                <c:pt idx="60">
                  <c:v>3.4073355697497023</c:v>
                </c:pt>
                <c:pt idx="61">
                  <c:v>1.2965399031378746</c:v>
                </c:pt>
                <c:pt idx="62">
                  <c:v>3.2277659434208648</c:v>
                </c:pt>
                <c:pt idx="63">
                  <c:v>0.37018980610769681</c:v>
                </c:pt>
                <c:pt idx="64">
                  <c:v>1.6608698844174798</c:v>
                </c:pt>
                <c:pt idx="65">
                  <c:v>0.98588781278156778</c:v>
                </c:pt>
                <c:pt idx="66">
                  <c:v>1.0042915468118718</c:v>
                </c:pt>
                <c:pt idx="67">
                  <c:v>1.6710267533699665</c:v>
                </c:pt>
                <c:pt idx="68">
                  <c:v>2.5767854351336648</c:v>
                </c:pt>
                <c:pt idx="69">
                  <c:v>0.89452071526859123</c:v>
                </c:pt>
                <c:pt idx="70">
                  <c:v>1.442294203776159</c:v>
                </c:pt>
                <c:pt idx="71">
                  <c:v>3.8895795979203269</c:v>
                </c:pt>
                <c:pt idx="72">
                  <c:v>2.5279179440175295</c:v>
                </c:pt>
                <c:pt idx="73">
                  <c:v>4.4573817666148052</c:v>
                </c:pt>
                <c:pt idx="74">
                  <c:v>3.7212036353244056</c:v>
                </c:pt>
                <c:pt idx="75">
                  <c:v>3.955369663889333</c:v>
                </c:pt>
                <c:pt idx="76">
                  <c:v>2.7460667378318697</c:v>
                </c:pt>
                <c:pt idx="77">
                  <c:v>4.9834232850799545</c:v>
                </c:pt>
                <c:pt idx="78">
                  <c:v>1.6718466286371925</c:v>
                </c:pt>
                <c:pt idx="79">
                  <c:v>0.27448133229741462</c:v>
                </c:pt>
                <c:pt idx="80">
                  <c:v>2.5976525489516393</c:v>
                </c:pt>
                <c:pt idx="81">
                  <c:v>2.3749407881670597</c:v>
                </c:pt>
                <c:pt idx="82">
                  <c:v>2.0849364220860522</c:v>
                </c:pt>
                <c:pt idx="83">
                  <c:v>0.7321521625321572</c:v>
                </c:pt>
                <c:pt idx="84">
                  <c:v>1.1142325013555272</c:v>
                </c:pt>
                <c:pt idx="85">
                  <c:v>1.9968899397444613</c:v>
                </c:pt>
                <c:pt idx="86">
                  <c:v>0.70298803200063964</c:v>
                </c:pt>
                <c:pt idx="87">
                  <c:v>4.138423454608942</c:v>
                </c:pt>
                <c:pt idx="88">
                  <c:v>2.2908726623999573</c:v>
                </c:pt>
                <c:pt idx="89">
                  <c:v>0.90986313426661236</c:v>
                </c:pt>
                <c:pt idx="90">
                  <c:v>2.6012597919425113</c:v>
                </c:pt>
                <c:pt idx="91">
                  <c:v>1.5884949208582884</c:v>
                </c:pt>
                <c:pt idx="92">
                  <c:v>2.8471524480138788</c:v>
                </c:pt>
                <c:pt idx="93">
                  <c:v>2.2289431092757761</c:v>
                </c:pt>
                <c:pt idx="94">
                  <c:v>2.407555818577626</c:v>
                </c:pt>
                <c:pt idx="95">
                  <c:v>4.0408310962520497</c:v>
                </c:pt>
                <c:pt idx="96">
                  <c:v>4.6539791773870141</c:v>
                </c:pt>
                <c:pt idx="97">
                  <c:v>5.3804621267620716</c:v>
                </c:pt>
                <c:pt idx="98">
                  <c:v>2.5596932647512576</c:v>
                </c:pt>
                <c:pt idx="99">
                  <c:v>0.25205114261848099</c:v>
                </c:pt>
                <c:pt idx="100">
                  <c:v>2.190604741510418</c:v>
                </c:pt>
                <c:pt idx="101">
                  <c:v>3.3026791267854536</c:v>
                </c:pt>
                <c:pt idx="102">
                  <c:v>4.2905751262111522</c:v>
                </c:pt>
                <c:pt idx="103">
                  <c:v>1.4620459274137412</c:v>
                </c:pt>
                <c:pt idx="104">
                  <c:v>3.6209127753446051</c:v>
                </c:pt>
                <c:pt idx="105">
                  <c:v>1.8740329667823987</c:v>
                </c:pt>
                <c:pt idx="106">
                  <c:v>3.3539568237646931</c:v>
                </c:pt>
                <c:pt idx="107">
                  <c:v>4.1051626985403562</c:v>
                </c:pt>
                <c:pt idx="108">
                  <c:v>0.49172196864056616</c:v>
                </c:pt>
                <c:pt idx="109">
                  <c:v>3.0804530834735093</c:v>
                </c:pt>
                <c:pt idx="110">
                  <c:v>1.6822563871641345</c:v>
                </c:pt>
                <c:pt idx="111">
                  <c:v>1.053244862430071</c:v>
                </c:pt>
                <c:pt idx="112">
                  <c:v>2.5762637681493339</c:v>
                </c:pt>
                <c:pt idx="113">
                  <c:v>1.4717384621456482</c:v>
                </c:pt>
                <c:pt idx="114">
                  <c:v>3.9206900813137233</c:v>
                </c:pt>
                <c:pt idx="115">
                  <c:v>2.6712723480272871</c:v>
                </c:pt>
                <c:pt idx="116">
                  <c:v>1.4964507648787206</c:v>
                </c:pt>
                <c:pt idx="117">
                  <c:v>1.7945141314310691</c:v>
                </c:pt>
                <c:pt idx="118">
                  <c:v>2.0642432795356087</c:v>
                </c:pt>
                <c:pt idx="119">
                  <c:v>5.3987123948503983</c:v>
                </c:pt>
                <c:pt idx="120">
                  <c:v>3.6085969657373944</c:v>
                </c:pt>
                <c:pt idx="121">
                  <c:v>5.5102594118238342</c:v>
                </c:pt>
                <c:pt idx="122">
                  <c:v>1.7472325465836911</c:v>
                </c:pt>
                <c:pt idx="123">
                  <c:v>1.2335113692773354</c:v>
                </c:pt>
                <c:pt idx="124">
                  <c:v>1.3951667131766636</c:v>
                </c:pt>
                <c:pt idx="125">
                  <c:v>2.864161720374113</c:v>
                </c:pt>
                <c:pt idx="126">
                  <c:v>2.9453401683126259</c:v>
                </c:pt>
                <c:pt idx="127">
                  <c:v>4.3448065356753878</c:v>
                </c:pt>
                <c:pt idx="128">
                  <c:v>1.1592685387858439</c:v>
                </c:pt>
                <c:pt idx="129">
                  <c:v>2.3888485255595926</c:v>
                </c:pt>
                <c:pt idx="130">
                  <c:v>2.0310759147935964</c:v>
                </c:pt>
                <c:pt idx="131">
                  <c:v>3.1867603201982577</c:v>
                </c:pt>
                <c:pt idx="132">
                  <c:v>4.5484929711710844</c:v>
                </c:pt>
                <c:pt idx="133">
                  <c:v>2.0411003225335085</c:v>
                </c:pt>
                <c:pt idx="134">
                  <c:v>0.27527238571343465</c:v>
                </c:pt>
                <c:pt idx="135">
                  <c:v>2.5551070126045237</c:v>
                </c:pt>
                <c:pt idx="136">
                  <c:v>3.2386083525087557</c:v>
                </c:pt>
                <c:pt idx="137">
                  <c:v>3.4987222734984709</c:v>
                </c:pt>
                <c:pt idx="138">
                  <c:v>0.71163017667058348</c:v>
                </c:pt>
                <c:pt idx="139">
                  <c:v>2.9098175964413757</c:v>
                </c:pt>
                <c:pt idx="140">
                  <c:v>2.6182409944493816</c:v>
                </c:pt>
                <c:pt idx="141">
                  <c:v>3.6917440200216598</c:v>
                </c:pt>
                <c:pt idx="142">
                  <c:v>2.730780706890231</c:v>
                </c:pt>
                <c:pt idx="143">
                  <c:v>4.1042280267672924</c:v>
                </c:pt>
                <c:pt idx="144">
                  <c:v>0.54822411717126873</c:v>
                </c:pt>
                <c:pt idx="145">
                  <c:v>2.4521873893041084</c:v>
                </c:pt>
                <c:pt idx="146">
                  <c:v>4.3431128816928233</c:v>
                </c:pt>
                <c:pt idx="147">
                  <c:v>2.8401292767397246</c:v>
                </c:pt>
                <c:pt idx="148">
                  <c:v>1.6677158136235635</c:v>
                </c:pt>
                <c:pt idx="149">
                  <c:v>2.4225426392836948</c:v>
                </c:pt>
                <c:pt idx="150">
                  <c:v>5.2942995959112062</c:v>
                </c:pt>
                <c:pt idx="151">
                  <c:v>3.7129531223755499</c:v>
                </c:pt>
                <c:pt idx="152">
                  <c:v>6.7524679443733504</c:v>
                </c:pt>
                <c:pt idx="153">
                  <c:v>3.9612869873715004</c:v>
                </c:pt>
                <c:pt idx="154">
                  <c:v>4.2017993380186383</c:v>
                </c:pt>
                <c:pt idx="155">
                  <c:v>1.1956956318125449</c:v>
                </c:pt>
                <c:pt idx="156">
                  <c:v>1.1438006303170336</c:v>
                </c:pt>
                <c:pt idx="157">
                  <c:v>0.70063571001001712</c:v>
                </c:pt>
                <c:pt idx="158">
                  <c:v>2.18648542377254</c:v>
                </c:pt>
                <c:pt idx="159">
                  <c:v>0.61408115674490116</c:v>
                </c:pt>
                <c:pt idx="160">
                  <c:v>1.9737294044644165</c:v>
                </c:pt>
                <c:pt idx="161">
                  <c:v>2.4361033331719115</c:v>
                </c:pt>
                <c:pt idx="162">
                  <c:v>2.9193678672732117</c:v>
                </c:pt>
                <c:pt idx="163">
                  <c:v>1.424166082812943</c:v>
                </c:pt>
                <c:pt idx="164">
                  <c:v>2.0990055540791723</c:v>
                </c:pt>
                <c:pt idx="165">
                  <c:v>2.5394056345119109</c:v>
                </c:pt>
                <c:pt idx="166">
                  <c:v>2.8573192940487928</c:v>
                </c:pt>
                <c:pt idx="167">
                  <c:v>5.8747080416377706</c:v>
                </c:pt>
                <c:pt idx="168">
                  <c:v>1.8571742489779692</c:v>
                </c:pt>
                <c:pt idx="169">
                  <c:v>1.4636556090703521</c:v>
                </c:pt>
                <c:pt idx="170">
                  <c:v>1.2953712446822128</c:v>
                </c:pt>
                <c:pt idx="171">
                  <c:v>1.6769333069707779</c:v>
                </c:pt>
                <c:pt idx="172">
                  <c:v>2.2354149601454436</c:v>
                </c:pt>
                <c:pt idx="173">
                  <c:v>1.9170020524947478</c:v>
                </c:pt>
                <c:pt idx="174">
                  <c:v>1.2937694020974364</c:v>
                </c:pt>
                <c:pt idx="175">
                  <c:v>2.3656542014399085</c:v>
                </c:pt>
                <c:pt idx="176">
                  <c:v>3.0489048995090164</c:v>
                </c:pt>
                <c:pt idx="177">
                  <c:v>1.7684812748281107</c:v>
                </c:pt>
                <c:pt idx="178">
                  <c:v>3.0095880748101513</c:v>
                </c:pt>
                <c:pt idx="179">
                  <c:v>0.74176110468230838</c:v>
                </c:pt>
                <c:pt idx="180">
                  <c:v>2.7056200527775141</c:v>
                </c:pt>
                <c:pt idx="181">
                  <c:v>2.5212459539749137</c:v>
                </c:pt>
                <c:pt idx="182">
                  <c:v>1.6652890751536313</c:v>
                </c:pt>
                <c:pt idx="183">
                  <c:v>5.0581829761253214</c:v>
                </c:pt>
                <c:pt idx="184">
                  <c:v>6.4158596242635566</c:v>
                </c:pt>
                <c:pt idx="185">
                  <c:v>2.3324293291451457</c:v>
                </c:pt>
                <c:pt idx="186">
                  <c:v>0.77301409277339883</c:v>
                </c:pt>
                <c:pt idx="187">
                  <c:v>4.7164669016123444</c:v>
                </c:pt>
                <c:pt idx="188">
                  <c:v>0.29596670105013856</c:v>
                </c:pt>
                <c:pt idx="189">
                  <c:v>1.6864145484020132</c:v>
                </c:pt>
                <c:pt idx="190">
                  <c:v>3.7331032917142344</c:v>
                </c:pt>
                <c:pt idx="191">
                  <c:v>2.2642338663551826</c:v>
                </c:pt>
                <c:pt idx="192">
                  <c:v>3.6779053929108572</c:v>
                </c:pt>
                <c:pt idx="193">
                  <c:v>1.5001336778894054</c:v>
                </c:pt>
                <c:pt idx="194">
                  <c:v>6.0406325744378053</c:v>
                </c:pt>
                <c:pt idx="195">
                  <c:v>2.3358683712079724</c:v>
                </c:pt>
                <c:pt idx="196">
                  <c:v>1.5113640047209074</c:v>
                </c:pt>
                <c:pt idx="197">
                  <c:v>2.7872688117173769</c:v>
                </c:pt>
                <c:pt idx="198">
                  <c:v>1.6283706927988888</c:v>
                </c:pt>
                <c:pt idx="199">
                  <c:v>4.2627962697919637</c:v>
                </c:pt>
              </c:numCache>
            </c:numRef>
          </c:xVal>
          <c:yVal>
            <c:numRef>
              <c:f>'Ex 7.1'!$I$9:$I$208</c:f>
              <c:numCache>
                <c:formatCode>General</c:formatCode>
                <c:ptCount val="200"/>
                <c:pt idx="0">
                  <c:v>-1.0659922490614977</c:v>
                </c:pt>
                <c:pt idx="1">
                  <c:v>-0.31140990888038428</c:v>
                </c:pt>
                <c:pt idx="2">
                  <c:v>0.45973202050225337</c:v>
                </c:pt>
                <c:pt idx="3">
                  <c:v>0.71267336124007696</c:v>
                </c:pt>
                <c:pt idx="4">
                  <c:v>-0.2592929978290815</c:v>
                </c:pt>
                <c:pt idx="5">
                  <c:v>-0.37778701270085818</c:v>
                </c:pt>
                <c:pt idx="6">
                  <c:v>-0.8484137552208213</c:v>
                </c:pt>
                <c:pt idx="7">
                  <c:v>-0.61898211112271218</c:v>
                </c:pt>
                <c:pt idx="8">
                  <c:v>0.60390292558359793</c:v>
                </c:pt>
                <c:pt idx="9">
                  <c:v>1.8763288596579494E-2</c:v>
                </c:pt>
                <c:pt idx="10">
                  <c:v>-1.8763288596579355E-2</c:v>
                </c:pt>
                <c:pt idx="11">
                  <c:v>-0.28525458772371731</c:v>
                </c:pt>
                <c:pt idx="12">
                  <c:v>-1.8325718510313058</c:v>
                </c:pt>
                <c:pt idx="13">
                  <c:v>0.55945929566790242</c:v>
                </c:pt>
                <c:pt idx="14">
                  <c:v>-1.3206240594830998</c:v>
                </c:pt>
                <c:pt idx="15">
                  <c:v>0.54489120823511805</c:v>
                </c:pt>
                <c:pt idx="16">
                  <c:v>1.5684915216655266</c:v>
                </c:pt>
                <c:pt idx="17">
                  <c:v>0.64957302229678349</c:v>
                </c:pt>
                <c:pt idx="18">
                  <c:v>-0.79580101002689541</c:v>
                </c:pt>
                <c:pt idx="19">
                  <c:v>-1.5684915216655271</c:v>
                </c:pt>
                <c:pt idx="20">
                  <c:v>0.92246241734752488</c:v>
                </c:pt>
                <c:pt idx="21">
                  <c:v>0.63420337728935972</c:v>
                </c:pt>
                <c:pt idx="22">
                  <c:v>0.83062125279066967</c:v>
                </c:pt>
                <c:pt idx="23">
                  <c:v>-1.712381710620517</c:v>
                </c:pt>
                <c:pt idx="24">
                  <c:v>-0.69664027541452611</c:v>
                </c:pt>
                <c:pt idx="25">
                  <c:v>-1.263006548446578</c:v>
                </c:pt>
                <c:pt idx="26">
                  <c:v>-0.45973202050225354</c:v>
                </c:pt>
                <c:pt idx="27">
                  <c:v>-1.4163036257244224</c:v>
                </c:pt>
                <c:pt idx="28">
                  <c:v>0.29830673829035242</c:v>
                </c:pt>
                <c:pt idx="29">
                  <c:v>-0.96144723227760642</c:v>
                </c:pt>
                <c:pt idx="30">
                  <c:v>0.2592929978290815</c:v>
                </c:pt>
                <c:pt idx="31">
                  <c:v>0.48771954888450414</c:v>
                </c:pt>
                <c:pt idx="32">
                  <c:v>1.4512631910577387</c:v>
                </c:pt>
                <c:pt idx="33">
                  <c:v>0.69664027541452611</c:v>
                </c:pt>
                <c:pt idx="34">
                  <c:v>-0.10652016045293462</c:v>
                </c:pt>
                <c:pt idx="35">
                  <c:v>1.7692851078409648</c:v>
                </c:pt>
                <c:pt idx="36">
                  <c:v>-1.6128070814723279</c:v>
                </c:pt>
                <c:pt idx="37">
                  <c:v>-0.83062125279067045</c:v>
                </c:pt>
                <c:pt idx="38">
                  <c:v>0.81308789770500389</c:v>
                </c:pt>
                <c:pt idx="39">
                  <c:v>0.28525458772371748</c:v>
                </c:pt>
                <c:pt idx="40">
                  <c:v>1.3829941271006372</c:v>
                </c:pt>
                <c:pt idx="41">
                  <c:v>1.9041839786906027</c:v>
                </c:pt>
                <c:pt idx="42">
                  <c:v>-0.14434310613471857</c:v>
                </c:pt>
                <c:pt idx="43">
                  <c:v>1.2912794713519364</c:v>
                </c:pt>
                <c:pt idx="44">
                  <c:v>1.0659922490614977</c:v>
                </c:pt>
                <c:pt idx="45">
                  <c:v>1.1112353339257335</c:v>
                </c:pt>
                <c:pt idx="46">
                  <c:v>0.11910821713417175</c:v>
                </c:pt>
                <c:pt idx="47">
                  <c:v>-1.0441690455889392</c:v>
                </c:pt>
                <c:pt idx="48">
                  <c:v>-0.18237375463848368</c:v>
                </c:pt>
                <c:pt idx="49">
                  <c:v>-1.1112353339257341</c:v>
                </c:pt>
                <c:pt idx="50">
                  <c:v>-1.1588753792244371</c:v>
                </c:pt>
                <c:pt idx="51">
                  <c:v>-0.11910821713417175</c:v>
                </c:pt>
                <c:pt idx="52">
                  <c:v>1.1837123561092817</c:v>
                </c:pt>
                <c:pt idx="53">
                  <c:v>-0.68078430267664325</c:v>
                </c:pt>
                <c:pt idx="54">
                  <c:v>0.39125496660919462</c:v>
                </c:pt>
                <c:pt idx="55">
                  <c:v>0.44587350369822742</c:v>
                </c:pt>
                <c:pt idx="56">
                  <c:v>1.2630065484465773</c:v>
                </c:pt>
                <c:pt idx="57">
                  <c:v>-4.379243125769644E-2</c:v>
                </c:pt>
                <c:pt idx="58">
                  <c:v>1.8325718510313052</c:v>
                </c:pt>
                <c:pt idx="59">
                  <c:v>2.2122976151794482</c:v>
                </c:pt>
                <c:pt idx="60">
                  <c:v>0.58895982595082219</c:v>
                </c:pt>
                <c:pt idx="61">
                  <c:v>-0.86647898678975677</c:v>
                </c:pt>
                <c:pt idx="62">
                  <c:v>0.50185650440009322</c:v>
                </c:pt>
                <c:pt idx="63">
                  <c:v>-1.9871462915396887</c:v>
                </c:pt>
                <c:pt idx="64">
                  <c:v>-0.57414709947414488</c:v>
                </c:pt>
                <c:pt idx="65">
                  <c:v>-1.1837123561092822</c:v>
                </c:pt>
                <c:pt idx="66">
                  <c:v>-1.1347334299493967</c:v>
                </c:pt>
                <c:pt idx="67">
                  <c:v>-0.53043785845923541</c:v>
                </c:pt>
                <c:pt idx="68">
                  <c:v>0.14434310613471857</c:v>
                </c:pt>
                <c:pt idx="69">
                  <c:v>-1.2357086898512508</c:v>
                </c:pt>
                <c:pt idx="70">
                  <c:v>-0.76191994645949512</c:v>
                </c:pt>
                <c:pt idx="71">
                  <c:v>0.84841375522082119</c:v>
                </c:pt>
                <c:pt idx="72">
                  <c:v>6.8849042454066312E-2</c:v>
                </c:pt>
                <c:pt idx="73">
                  <c:v>1.2093018348920097</c:v>
                </c:pt>
                <c:pt idx="74">
                  <c:v>0.77874873018302038</c:v>
                </c:pt>
                <c:pt idx="75">
                  <c:v>0.88483152301530998</c:v>
                </c:pt>
                <c:pt idx="76">
                  <c:v>0.2335050334137195</c:v>
                </c:pt>
                <c:pt idx="77">
                  <c:v>1.4163036257244219</c:v>
                </c:pt>
                <c:pt idx="78">
                  <c:v>-0.51609447991924218</c:v>
                </c:pt>
                <c:pt idx="79">
                  <c:v>-2.3874422545356238</c:v>
                </c:pt>
                <c:pt idx="80">
                  <c:v>0.15699409614643048</c:v>
                </c:pt>
                <c:pt idx="81">
                  <c:v>-5.6316317022151882E-2</c:v>
                </c:pt>
                <c:pt idx="82">
                  <c:v>-0.24637853400043941</c:v>
                </c:pt>
                <c:pt idx="83">
                  <c:v>-1.3829941271006392</c:v>
                </c:pt>
                <c:pt idx="84">
                  <c:v>-1.0228321261036526</c:v>
                </c:pt>
                <c:pt idx="85">
                  <c:v>-0.33778005379514503</c:v>
                </c:pt>
                <c:pt idx="86">
                  <c:v>-1.4880923263362802</c:v>
                </c:pt>
                <c:pt idx="87">
                  <c:v>1.0019509868815022</c:v>
                </c:pt>
                <c:pt idx="88">
                  <c:v>-0.13171517670012142</c:v>
                </c:pt>
                <c:pt idx="89">
                  <c:v>-1.2093018348920097</c:v>
                </c:pt>
                <c:pt idx="90">
                  <c:v>0.16967026370190358</c:v>
                </c:pt>
                <c:pt idx="91">
                  <c:v>-0.60390292558359804</c:v>
                </c:pt>
                <c:pt idx="92">
                  <c:v>0.31140990888038406</c:v>
                </c:pt>
                <c:pt idx="93">
                  <c:v>-0.19510674636432496</c:v>
                </c:pt>
                <c:pt idx="94">
                  <c:v>-6.2541033315154067E-3</c:v>
                </c:pt>
                <c:pt idx="95">
                  <c:v>0.94177590213267615</c:v>
                </c:pt>
                <c:pt idx="96">
                  <c:v>1.3206240594830998</c:v>
                </c:pt>
                <c:pt idx="97">
                  <c:v>1.6128070814723268</c:v>
                </c:pt>
                <c:pt idx="98">
                  <c:v>0.10652016045293451</c:v>
                </c:pt>
                <c:pt idx="99">
                  <c:v>-2.6975095569769199</c:v>
                </c:pt>
                <c:pt idx="100">
                  <c:v>-0.20787145065533047</c:v>
                </c:pt>
                <c:pt idx="101">
                  <c:v>0.5304378584592353</c:v>
                </c:pt>
                <c:pt idx="102">
                  <c:v>1.088335314817922</c:v>
                </c:pt>
                <c:pt idx="103">
                  <c:v>-0.74530423031537774</c:v>
                </c:pt>
                <c:pt idx="104">
                  <c:v>0.68078430267664325</c:v>
                </c:pt>
                <c:pt idx="105">
                  <c:v>-0.39125496660919462</c:v>
                </c:pt>
                <c:pt idx="106">
                  <c:v>0.57414709947414444</c:v>
                </c:pt>
                <c:pt idx="107">
                  <c:v>0.98149782715935407</c:v>
                </c:pt>
                <c:pt idx="108">
                  <c:v>-1.9041839786906032</c:v>
                </c:pt>
                <c:pt idx="109">
                  <c:v>0.43210009909511987</c:v>
                </c:pt>
                <c:pt idx="110">
                  <c:v>-0.48771954888450458</c:v>
                </c:pt>
                <c:pt idx="111">
                  <c:v>-1.0883353148179222</c:v>
                </c:pt>
                <c:pt idx="112">
                  <c:v>0.13171517670012142</c:v>
                </c:pt>
                <c:pt idx="113">
                  <c:v>-0.71267336124007763</c:v>
                </c:pt>
                <c:pt idx="114">
                  <c:v>0.86647898678975666</c:v>
                </c:pt>
                <c:pt idx="115">
                  <c:v>0.19510674636432496</c:v>
                </c:pt>
                <c:pt idx="116">
                  <c:v>-0.66509767139499976</c:v>
                </c:pt>
                <c:pt idx="117">
                  <c:v>-0.41840818585089429</c:v>
                </c:pt>
                <c:pt idx="118">
                  <c:v>-0.27225085458216447</c:v>
                </c:pt>
                <c:pt idx="119">
                  <c:v>1.6605374163770477</c:v>
                </c:pt>
                <c:pt idx="120">
                  <c:v>0.66509767139499953</c:v>
                </c:pt>
                <c:pt idx="121">
                  <c:v>1.7123817106205157</c:v>
                </c:pt>
                <c:pt idx="122">
                  <c:v>-0.44587350369822754</c:v>
                </c:pt>
                <c:pt idx="123">
                  <c:v>-0.92246241734752521</c:v>
                </c:pt>
                <c:pt idx="124">
                  <c:v>-0.81308789770500423</c:v>
                </c:pt>
                <c:pt idx="125">
                  <c:v>0.33778005379514503</c:v>
                </c:pt>
                <c:pt idx="126">
                  <c:v>0.37778701270085813</c:v>
                </c:pt>
                <c:pt idx="127">
                  <c:v>1.1588753792244366</c:v>
                </c:pt>
                <c:pt idx="128">
                  <c:v>-0.98149782715935407</c:v>
                </c:pt>
                <c:pt idx="129">
                  <c:v>-3.1275410739968465E-2</c:v>
                </c:pt>
                <c:pt idx="130">
                  <c:v>-0.32456676785852062</c:v>
                </c:pt>
                <c:pt idx="131">
                  <c:v>0.47367940352453713</c:v>
                </c:pt>
                <c:pt idx="132">
                  <c:v>1.2357086898512506</c:v>
                </c:pt>
                <c:pt idx="133">
                  <c:v>-0.29830673829035226</c:v>
                </c:pt>
                <c:pt idx="134">
                  <c:v>-2.21229761517945</c:v>
                </c:pt>
                <c:pt idx="135">
                  <c:v>9.3948960933968692E-2</c:v>
                </c:pt>
                <c:pt idx="136">
                  <c:v>0.51609447991924207</c:v>
                </c:pt>
                <c:pt idx="137">
                  <c:v>0.61898211112271218</c:v>
                </c:pt>
                <c:pt idx="138">
                  <c:v>-1.4512631910577392</c:v>
                </c:pt>
                <c:pt idx="139">
                  <c:v>0.35105258016089946</c:v>
                </c:pt>
                <c:pt idx="140">
                  <c:v>0.18237375463848352</c:v>
                </c:pt>
                <c:pt idx="141">
                  <c:v>0.74530423031537718</c:v>
                </c:pt>
                <c:pt idx="142">
                  <c:v>0.22067011655872479</c:v>
                </c:pt>
                <c:pt idx="143">
                  <c:v>0.96144723227760742</c:v>
                </c:pt>
                <c:pt idx="144">
                  <c:v>-1.7692851078409655</c:v>
                </c:pt>
                <c:pt idx="145">
                  <c:v>4.3792431257696302E-2</c:v>
                </c:pt>
                <c:pt idx="146">
                  <c:v>1.1347334299493963</c:v>
                </c:pt>
                <c:pt idx="147">
                  <c:v>0.27225085458216447</c:v>
                </c:pt>
                <c:pt idx="148">
                  <c:v>-0.54489120823511805</c:v>
                </c:pt>
                <c:pt idx="149">
                  <c:v>6.2541033315154067E-3</c:v>
                </c:pt>
                <c:pt idx="150">
                  <c:v>1.5270583320354101</c:v>
                </c:pt>
                <c:pt idx="151">
                  <c:v>0.76191994645949412</c:v>
                </c:pt>
                <c:pt idx="152">
                  <c:v>2.6975095569769167</c:v>
                </c:pt>
                <c:pt idx="153">
                  <c:v>0.903487037015824</c:v>
                </c:pt>
                <c:pt idx="154">
                  <c:v>1.0228321261036524</c:v>
                </c:pt>
                <c:pt idx="155">
                  <c:v>-0.94177590213267803</c:v>
                </c:pt>
                <c:pt idx="156">
                  <c:v>-1.0019509868815037</c:v>
                </c:pt>
                <c:pt idx="157">
                  <c:v>-1.5270583320354105</c:v>
                </c:pt>
                <c:pt idx="158">
                  <c:v>-0.22067011655872468</c:v>
                </c:pt>
                <c:pt idx="159">
                  <c:v>-1.6605374163770485</c:v>
                </c:pt>
                <c:pt idx="160">
                  <c:v>-0.35105258016089946</c:v>
                </c:pt>
                <c:pt idx="161">
                  <c:v>3.1275410739968611E-2</c:v>
                </c:pt>
                <c:pt idx="162">
                  <c:v>0.36438724029913189</c:v>
                </c:pt>
                <c:pt idx="163">
                  <c:v>-0.77874873018302038</c:v>
                </c:pt>
                <c:pt idx="164">
                  <c:v>-0.23350503341371939</c:v>
                </c:pt>
                <c:pt idx="165">
                  <c:v>8.1392591716037396E-2</c:v>
                </c:pt>
                <c:pt idx="166">
                  <c:v>0.32456676785852062</c:v>
                </c:pt>
                <c:pt idx="167">
                  <c:v>1.9871462915396865</c:v>
                </c:pt>
                <c:pt idx="168">
                  <c:v>-0.40479426798281953</c:v>
                </c:pt>
                <c:pt idx="169">
                  <c:v>-0.72889177851677778</c:v>
                </c:pt>
                <c:pt idx="170">
                  <c:v>-0.88483152301530998</c:v>
                </c:pt>
                <c:pt idx="171">
                  <c:v>-0.50185650440009355</c:v>
                </c:pt>
                <c:pt idx="172">
                  <c:v>-0.16967026370190372</c:v>
                </c:pt>
                <c:pt idx="173">
                  <c:v>-0.36438724029913205</c:v>
                </c:pt>
                <c:pt idx="174">
                  <c:v>-0.90348703701582589</c:v>
                </c:pt>
                <c:pt idx="175">
                  <c:v>-6.8849042454066312E-2</c:v>
                </c:pt>
                <c:pt idx="176">
                  <c:v>0.41840818585089401</c:v>
                </c:pt>
                <c:pt idx="177">
                  <c:v>-0.43210009909512009</c:v>
                </c:pt>
                <c:pt idx="178">
                  <c:v>0.40479426798281942</c:v>
                </c:pt>
                <c:pt idx="179">
                  <c:v>-1.3511521260686532</c:v>
                </c:pt>
                <c:pt idx="180">
                  <c:v>0.20787145065533047</c:v>
                </c:pt>
                <c:pt idx="181">
                  <c:v>5.6316317022151882E-2</c:v>
                </c:pt>
                <c:pt idx="182">
                  <c:v>-0.55945929566790298</c:v>
                </c:pt>
                <c:pt idx="183">
                  <c:v>1.4880923263362802</c:v>
                </c:pt>
                <c:pt idx="184">
                  <c:v>2.3874422545356215</c:v>
                </c:pt>
                <c:pt idx="185">
                  <c:v>-9.3948960933968581E-2</c:v>
                </c:pt>
                <c:pt idx="186">
                  <c:v>-1.2912794713519373</c:v>
                </c:pt>
                <c:pt idx="187">
                  <c:v>1.3511521260686539</c:v>
                </c:pt>
                <c:pt idx="188">
                  <c:v>-2.0865796576126225</c:v>
                </c:pt>
                <c:pt idx="189">
                  <c:v>-0.47367940352453747</c:v>
                </c:pt>
                <c:pt idx="190">
                  <c:v>0.79580101002689552</c:v>
                </c:pt>
                <c:pt idx="191">
                  <c:v>-0.15699409614643037</c:v>
                </c:pt>
                <c:pt idx="192">
                  <c:v>0.72889177851677733</c:v>
                </c:pt>
                <c:pt idx="193">
                  <c:v>-0.64957302229678393</c:v>
                </c:pt>
                <c:pt idx="194">
                  <c:v>2.0865796576126199</c:v>
                </c:pt>
                <c:pt idx="195">
                  <c:v>-8.1392591716037396E-2</c:v>
                </c:pt>
                <c:pt idx="196">
                  <c:v>-0.63420337728936016</c:v>
                </c:pt>
                <c:pt idx="197">
                  <c:v>0.24637853400043935</c:v>
                </c:pt>
                <c:pt idx="198">
                  <c:v>-0.58895982595082241</c:v>
                </c:pt>
                <c:pt idx="199">
                  <c:v>1.044169045588939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7.1'!$S$28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7.1'!$S$29:$S$30</c:f>
              <c:numCache>
                <c:formatCode>General</c:formatCode>
                <c:ptCount val="2"/>
                <c:pt idx="0">
                  <c:v>6.9243224904769232</c:v>
                </c:pt>
                <c:pt idx="1">
                  <c:v>-1.6908033871372017</c:v>
                </c:pt>
              </c:numCache>
            </c:numRef>
          </c:xVal>
          <c:yVal>
            <c:numRef>
              <c:f>'Ex 7.1'!$T$29:$T$30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48640"/>
        <c:axId val="96080640"/>
      </c:scatterChart>
      <c:valAx>
        <c:axId val="9604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Data</a:t>
                </a:r>
              </a:p>
            </c:rich>
          </c:tx>
          <c:layout>
            <c:manualLayout>
              <c:xMode val="edge"/>
              <c:yMode val="edge"/>
              <c:x val="0.47426849128828025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080640"/>
        <c:crosses val="autoZero"/>
        <c:crossBetween val="midCat"/>
      </c:valAx>
      <c:valAx>
        <c:axId val="96080640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Probit</a:t>
                </a:r>
              </a:p>
            </c:rich>
          </c:tx>
          <c:layout>
            <c:manualLayout>
              <c:xMode val="edge"/>
              <c:yMode val="edge"/>
              <c:x val="7.2304706837150396E-3"/>
              <c:y val="0.373363695837535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04864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"Exbit" Plot</a:t>
            </a:r>
          </a:p>
        </c:rich>
      </c:tx>
      <c:layout>
        <c:manualLayout>
          <c:xMode val="edge"/>
          <c:yMode val="edge"/>
          <c:x val="0.38788230046249561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72884596279306"/>
          <c:y val="0.13695446406625644"/>
          <c:w val="0.81133908601726556"/>
          <c:h val="0.668897056371415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7.1'!$G$9:$G$208</c:f>
              <c:numCache>
                <c:formatCode>General</c:formatCode>
                <c:ptCount val="200"/>
                <c:pt idx="0">
                  <c:v>1.0694838334112875</c:v>
                </c:pt>
                <c:pt idx="1">
                  <c:v>2.03989160013754</c:v>
                </c:pt>
                <c:pt idx="2">
                  <c:v>3.1380675741382573</c:v>
                </c:pt>
                <c:pt idx="3">
                  <c:v>3.6557033777086696</c:v>
                </c:pt>
                <c:pt idx="4">
                  <c:v>2.0805344976882987</c:v>
                </c:pt>
                <c:pt idx="5">
                  <c:v>1.8980414422493741</c:v>
                </c:pt>
                <c:pt idx="6">
                  <c:v>1.3265809398462955</c:v>
                </c:pt>
                <c:pt idx="7">
                  <c:v>1.519281396810946</c:v>
                </c:pt>
                <c:pt idx="8">
                  <c:v>3.4369976337710124</c:v>
                </c:pt>
                <c:pt idx="9">
                  <c:v>2.4311764831873171</c:v>
                </c:pt>
                <c:pt idx="10">
                  <c:v>2.4062442408738587</c:v>
                </c:pt>
                <c:pt idx="11">
                  <c:v>2.0533744232357041</c:v>
                </c:pt>
                <c:pt idx="12">
                  <c:v>0.51922358670245794</c:v>
                </c:pt>
                <c:pt idx="13">
                  <c:v>3.3234498145698685</c:v>
                </c:pt>
                <c:pt idx="14">
                  <c:v>0.7580963115010404</c:v>
                </c:pt>
                <c:pt idx="15">
                  <c:v>3.3061647272410339</c:v>
                </c:pt>
                <c:pt idx="16">
                  <c:v>5.3310581648229851</c:v>
                </c:pt>
                <c:pt idx="17">
                  <c:v>3.5516759706332346</c:v>
                </c:pt>
                <c:pt idx="18">
                  <c:v>1.3995984826504952</c:v>
                </c:pt>
                <c:pt idx="19">
                  <c:v>0.67016118888444898</c:v>
                </c:pt>
                <c:pt idx="20">
                  <c:v>3.9694348506947659</c:v>
                </c:pt>
                <c:pt idx="21">
                  <c:v>3.5366495944388108</c:v>
                </c:pt>
                <c:pt idx="22">
                  <c:v>3.8813349513864019</c:v>
                </c:pt>
                <c:pt idx="23">
                  <c:v>0.5755000003042523</c:v>
                </c:pt>
                <c:pt idx="24">
                  <c:v>1.4788786811068073</c:v>
                </c:pt>
                <c:pt idx="25">
                  <c:v>0.82407554655223203</c:v>
                </c:pt>
                <c:pt idx="26">
                  <c:v>1.7208457998916007</c:v>
                </c:pt>
                <c:pt idx="27">
                  <c:v>0.73056349620072902</c:v>
                </c:pt>
                <c:pt idx="28">
                  <c:v>2.8458609798495011</c:v>
                </c:pt>
                <c:pt idx="29">
                  <c:v>1.1829446626471372</c:v>
                </c:pt>
                <c:pt idx="30">
                  <c:v>2.812805591016299</c:v>
                </c:pt>
                <c:pt idx="31">
                  <c:v>3.1919310941913506</c:v>
                </c:pt>
                <c:pt idx="32">
                  <c:v>5.0292390693249631</c:v>
                </c:pt>
                <c:pt idx="33">
                  <c:v>3.6228713101244505</c:v>
                </c:pt>
                <c:pt idx="34">
                  <c:v>2.3171388569051445</c:v>
                </c:pt>
                <c:pt idx="35">
                  <c:v>5.5981676408478762</c:v>
                </c:pt>
                <c:pt idx="36">
                  <c:v>0.63891335987800557</c:v>
                </c:pt>
                <c:pt idx="37">
                  <c:v>1.328156603982968</c:v>
                </c:pt>
                <c:pt idx="38">
                  <c:v>3.8769911812602631</c:v>
                </c:pt>
                <c:pt idx="39">
                  <c:v>2.8429334690291244</c:v>
                </c:pt>
                <c:pt idx="40">
                  <c:v>4.8959791376020885</c:v>
                </c:pt>
                <c:pt idx="41">
                  <c:v>5.738177427150597</c:v>
                </c:pt>
                <c:pt idx="42">
                  <c:v>2.2892579047465667</c:v>
                </c:pt>
                <c:pt idx="43">
                  <c:v>4.6512733267278872</c:v>
                </c:pt>
                <c:pt idx="44">
                  <c:v>4.2830935986979934</c:v>
                </c:pt>
                <c:pt idx="45">
                  <c:v>4.3251394979541393</c:v>
                </c:pt>
                <c:pt idx="46">
                  <c:v>2.5724286097930689</c:v>
                </c:pt>
                <c:pt idx="47">
                  <c:v>1.0931601919128842</c:v>
                </c:pt>
                <c:pt idx="48">
                  <c:v>2.2329444154932561</c:v>
                </c:pt>
                <c:pt idx="49">
                  <c:v>1.03425216352882</c:v>
                </c:pt>
                <c:pt idx="50">
                  <c:v>0.99033505261639254</c:v>
                </c:pt>
                <c:pt idx="51">
                  <c:v>2.296930519756645</c:v>
                </c:pt>
                <c:pt idx="52">
                  <c:v>4.4413742282641007</c:v>
                </c:pt>
                <c:pt idx="53">
                  <c:v>1.4903010752853201</c:v>
                </c:pt>
                <c:pt idx="54">
                  <c:v>3.0076136434548815</c:v>
                </c:pt>
                <c:pt idx="55">
                  <c:v>3.1206839420228203</c:v>
                </c:pt>
                <c:pt idx="56">
                  <c:v>4.564187271212246</c:v>
                </c:pt>
                <c:pt idx="57">
                  <c:v>2.3872299786030684</c:v>
                </c:pt>
                <c:pt idx="58">
                  <c:v>5.7131956176143808</c:v>
                </c:pt>
                <c:pt idx="59">
                  <c:v>6.0487528466829552</c:v>
                </c:pt>
                <c:pt idx="60">
                  <c:v>3.4073355697497023</c:v>
                </c:pt>
                <c:pt idx="61">
                  <c:v>1.2965399031378746</c:v>
                </c:pt>
                <c:pt idx="62">
                  <c:v>3.2277659434208648</c:v>
                </c:pt>
                <c:pt idx="63">
                  <c:v>0.37018980610769681</c:v>
                </c:pt>
                <c:pt idx="64">
                  <c:v>1.6608698844174798</c:v>
                </c:pt>
                <c:pt idx="65">
                  <c:v>0.98588781278156778</c:v>
                </c:pt>
                <c:pt idx="66">
                  <c:v>1.0042915468118718</c:v>
                </c:pt>
                <c:pt idx="67">
                  <c:v>1.6710267533699665</c:v>
                </c:pt>
                <c:pt idx="68">
                  <c:v>2.5767854351336648</c:v>
                </c:pt>
                <c:pt idx="69">
                  <c:v>0.89452071526859123</c:v>
                </c:pt>
                <c:pt idx="70">
                  <c:v>1.442294203776159</c:v>
                </c:pt>
                <c:pt idx="71">
                  <c:v>3.8895795979203269</c:v>
                </c:pt>
                <c:pt idx="72">
                  <c:v>2.5279179440175295</c:v>
                </c:pt>
                <c:pt idx="73">
                  <c:v>4.4573817666148052</c:v>
                </c:pt>
                <c:pt idx="74">
                  <c:v>3.7212036353244056</c:v>
                </c:pt>
                <c:pt idx="75">
                  <c:v>3.955369663889333</c:v>
                </c:pt>
                <c:pt idx="76">
                  <c:v>2.7460667378318697</c:v>
                </c:pt>
                <c:pt idx="77">
                  <c:v>4.9834232850799545</c:v>
                </c:pt>
                <c:pt idx="78">
                  <c:v>1.6718466286371925</c:v>
                </c:pt>
                <c:pt idx="79">
                  <c:v>0.27448133229741462</c:v>
                </c:pt>
                <c:pt idx="80">
                  <c:v>2.5976525489516393</c:v>
                </c:pt>
                <c:pt idx="81">
                  <c:v>2.3749407881670597</c:v>
                </c:pt>
                <c:pt idx="82">
                  <c:v>2.0849364220860522</c:v>
                </c:pt>
                <c:pt idx="83">
                  <c:v>0.7321521625321572</c:v>
                </c:pt>
                <c:pt idx="84">
                  <c:v>1.1142325013555272</c:v>
                </c:pt>
                <c:pt idx="85">
                  <c:v>1.9968899397444613</c:v>
                </c:pt>
                <c:pt idx="86">
                  <c:v>0.70298803200063964</c:v>
                </c:pt>
                <c:pt idx="87">
                  <c:v>4.138423454608942</c:v>
                </c:pt>
                <c:pt idx="88">
                  <c:v>2.2908726623999573</c:v>
                </c:pt>
                <c:pt idx="89">
                  <c:v>0.90986313426661236</c:v>
                </c:pt>
                <c:pt idx="90">
                  <c:v>2.6012597919425113</c:v>
                </c:pt>
                <c:pt idx="91">
                  <c:v>1.5884949208582884</c:v>
                </c:pt>
                <c:pt idx="92">
                  <c:v>2.8471524480138788</c:v>
                </c:pt>
                <c:pt idx="93">
                  <c:v>2.2289431092757761</c:v>
                </c:pt>
                <c:pt idx="94">
                  <c:v>2.407555818577626</c:v>
                </c:pt>
                <c:pt idx="95">
                  <c:v>4.0408310962520497</c:v>
                </c:pt>
                <c:pt idx="96">
                  <c:v>4.6539791773870141</c:v>
                </c:pt>
                <c:pt idx="97">
                  <c:v>5.3804621267620716</c:v>
                </c:pt>
                <c:pt idx="98">
                  <c:v>2.5596932647512576</c:v>
                </c:pt>
                <c:pt idx="99">
                  <c:v>0.25205114261848099</c:v>
                </c:pt>
                <c:pt idx="100">
                  <c:v>2.190604741510418</c:v>
                </c:pt>
                <c:pt idx="101">
                  <c:v>3.3026791267854536</c:v>
                </c:pt>
                <c:pt idx="102">
                  <c:v>4.2905751262111522</c:v>
                </c:pt>
                <c:pt idx="103">
                  <c:v>1.4620459274137412</c:v>
                </c:pt>
                <c:pt idx="104">
                  <c:v>3.6209127753446051</c:v>
                </c:pt>
                <c:pt idx="105">
                  <c:v>1.8740329667823987</c:v>
                </c:pt>
                <c:pt idx="106">
                  <c:v>3.3539568237646931</c:v>
                </c:pt>
                <c:pt idx="107">
                  <c:v>4.1051626985403562</c:v>
                </c:pt>
                <c:pt idx="108">
                  <c:v>0.49172196864056616</c:v>
                </c:pt>
                <c:pt idx="109">
                  <c:v>3.0804530834735093</c:v>
                </c:pt>
                <c:pt idx="110">
                  <c:v>1.6822563871641345</c:v>
                </c:pt>
                <c:pt idx="111">
                  <c:v>1.053244862430071</c:v>
                </c:pt>
                <c:pt idx="112">
                  <c:v>2.5762637681493339</c:v>
                </c:pt>
                <c:pt idx="113">
                  <c:v>1.4717384621456482</c:v>
                </c:pt>
                <c:pt idx="114">
                  <c:v>3.9206900813137233</c:v>
                </c:pt>
                <c:pt idx="115">
                  <c:v>2.6712723480272871</c:v>
                </c:pt>
                <c:pt idx="116">
                  <c:v>1.4964507648787206</c:v>
                </c:pt>
                <c:pt idx="117">
                  <c:v>1.7945141314310691</c:v>
                </c:pt>
                <c:pt idx="118">
                  <c:v>2.0642432795356087</c:v>
                </c:pt>
                <c:pt idx="119">
                  <c:v>5.3987123948503983</c:v>
                </c:pt>
                <c:pt idx="120">
                  <c:v>3.6085969657373944</c:v>
                </c:pt>
                <c:pt idx="121">
                  <c:v>5.5102594118238342</c:v>
                </c:pt>
                <c:pt idx="122">
                  <c:v>1.7472325465836911</c:v>
                </c:pt>
                <c:pt idx="123">
                  <c:v>1.2335113692773354</c:v>
                </c:pt>
                <c:pt idx="124">
                  <c:v>1.3951667131766636</c:v>
                </c:pt>
                <c:pt idx="125">
                  <c:v>2.864161720374113</c:v>
                </c:pt>
                <c:pt idx="126">
                  <c:v>2.9453401683126259</c:v>
                </c:pt>
                <c:pt idx="127">
                  <c:v>4.3448065356753878</c:v>
                </c:pt>
                <c:pt idx="128">
                  <c:v>1.1592685387858439</c:v>
                </c:pt>
                <c:pt idx="129">
                  <c:v>2.3888485255595926</c:v>
                </c:pt>
                <c:pt idx="130">
                  <c:v>2.0310759147935964</c:v>
                </c:pt>
                <c:pt idx="131">
                  <c:v>3.1867603201982577</c:v>
                </c:pt>
                <c:pt idx="132">
                  <c:v>4.5484929711710844</c:v>
                </c:pt>
                <c:pt idx="133">
                  <c:v>2.0411003225335085</c:v>
                </c:pt>
                <c:pt idx="134">
                  <c:v>0.27527238571343465</c:v>
                </c:pt>
                <c:pt idx="135">
                  <c:v>2.5551070126045237</c:v>
                </c:pt>
                <c:pt idx="136">
                  <c:v>3.2386083525087557</c:v>
                </c:pt>
                <c:pt idx="137">
                  <c:v>3.4987222734984709</c:v>
                </c:pt>
                <c:pt idx="138">
                  <c:v>0.71163017667058348</c:v>
                </c:pt>
                <c:pt idx="139">
                  <c:v>2.9098175964413757</c:v>
                </c:pt>
                <c:pt idx="140">
                  <c:v>2.6182409944493816</c:v>
                </c:pt>
                <c:pt idx="141">
                  <c:v>3.6917440200216598</c:v>
                </c:pt>
                <c:pt idx="142">
                  <c:v>2.730780706890231</c:v>
                </c:pt>
                <c:pt idx="143">
                  <c:v>4.1042280267672924</c:v>
                </c:pt>
                <c:pt idx="144">
                  <c:v>0.54822411717126873</c:v>
                </c:pt>
                <c:pt idx="145">
                  <c:v>2.4521873893041084</c:v>
                </c:pt>
                <c:pt idx="146">
                  <c:v>4.3431128816928233</c:v>
                </c:pt>
                <c:pt idx="147">
                  <c:v>2.8401292767397246</c:v>
                </c:pt>
                <c:pt idx="148">
                  <c:v>1.6677158136235635</c:v>
                </c:pt>
                <c:pt idx="149">
                  <c:v>2.4225426392836948</c:v>
                </c:pt>
                <c:pt idx="150">
                  <c:v>5.2942995959112062</c:v>
                </c:pt>
                <c:pt idx="151">
                  <c:v>3.7129531223755499</c:v>
                </c:pt>
                <c:pt idx="152">
                  <c:v>6.7524679443733504</c:v>
                </c:pt>
                <c:pt idx="153">
                  <c:v>3.9612869873715004</c:v>
                </c:pt>
                <c:pt idx="154">
                  <c:v>4.2017993380186383</c:v>
                </c:pt>
                <c:pt idx="155">
                  <c:v>1.1956956318125449</c:v>
                </c:pt>
                <c:pt idx="156">
                  <c:v>1.1438006303170336</c:v>
                </c:pt>
                <c:pt idx="157">
                  <c:v>0.70063571001001712</c:v>
                </c:pt>
                <c:pt idx="158">
                  <c:v>2.18648542377254</c:v>
                </c:pt>
                <c:pt idx="159">
                  <c:v>0.61408115674490116</c:v>
                </c:pt>
                <c:pt idx="160">
                  <c:v>1.9737294044644165</c:v>
                </c:pt>
                <c:pt idx="161">
                  <c:v>2.4361033331719115</c:v>
                </c:pt>
                <c:pt idx="162">
                  <c:v>2.9193678672732117</c:v>
                </c:pt>
                <c:pt idx="163">
                  <c:v>1.424166082812943</c:v>
                </c:pt>
                <c:pt idx="164">
                  <c:v>2.0990055540791723</c:v>
                </c:pt>
                <c:pt idx="165">
                  <c:v>2.5394056345119109</c:v>
                </c:pt>
                <c:pt idx="166">
                  <c:v>2.8573192940487928</c:v>
                </c:pt>
                <c:pt idx="167">
                  <c:v>5.8747080416377706</c:v>
                </c:pt>
                <c:pt idx="168">
                  <c:v>1.8571742489779692</c:v>
                </c:pt>
                <c:pt idx="169">
                  <c:v>1.4636556090703521</c:v>
                </c:pt>
                <c:pt idx="170">
                  <c:v>1.2953712446822128</c:v>
                </c:pt>
                <c:pt idx="171">
                  <c:v>1.6769333069707779</c:v>
                </c:pt>
                <c:pt idx="172">
                  <c:v>2.2354149601454436</c:v>
                </c:pt>
                <c:pt idx="173">
                  <c:v>1.9170020524947478</c:v>
                </c:pt>
                <c:pt idx="174">
                  <c:v>1.2937694020974364</c:v>
                </c:pt>
                <c:pt idx="175">
                  <c:v>2.3656542014399085</c:v>
                </c:pt>
                <c:pt idx="176">
                  <c:v>3.0489048995090164</c:v>
                </c:pt>
                <c:pt idx="177">
                  <c:v>1.7684812748281107</c:v>
                </c:pt>
                <c:pt idx="178">
                  <c:v>3.0095880748101513</c:v>
                </c:pt>
                <c:pt idx="179">
                  <c:v>0.74176110468230838</c:v>
                </c:pt>
                <c:pt idx="180">
                  <c:v>2.7056200527775141</c:v>
                </c:pt>
                <c:pt idx="181">
                  <c:v>2.5212459539749137</c:v>
                </c:pt>
                <c:pt idx="182">
                  <c:v>1.6652890751536313</c:v>
                </c:pt>
                <c:pt idx="183">
                  <c:v>5.0581829761253214</c:v>
                </c:pt>
                <c:pt idx="184">
                  <c:v>6.4158596242635566</c:v>
                </c:pt>
                <c:pt idx="185">
                  <c:v>2.3324293291451457</c:v>
                </c:pt>
                <c:pt idx="186">
                  <c:v>0.77301409277339883</c:v>
                </c:pt>
                <c:pt idx="187">
                  <c:v>4.7164669016123444</c:v>
                </c:pt>
                <c:pt idx="188">
                  <c:v>0.29596670105013856</c:v>
                </c:pt>
                <c:pt idx="189">
                  <c:v>1.6864145484020132</c:v>
                </c:pt>
                <c:pt idx="190">
                  <c:v>3.7331032917142344</c:v>
                </c:pt>
                <c:pt idx="191">
                  <c:v>2.2642338663551826</c:v>
                </c:pt>
                <c:pt idx="192">
                  <c:v>3.6779053929108572</c:v>
                </c:pt>
                <c:pt idx="193">
                  <c:v>1.5001336778894054</c:v>
                </c:pt>
                <c:pt idx="194">
                  <c:v>6.0406325744378053</c:v>
                </c:pt>
                <c:pt idx="195">
                  <c:v>2.3358683712079724</c:v>
                </c:pt>
                <c:pt idx="196">
                  <c:v>1.5113640047209074</c:v>
                </c:pt>
                <c:pt idx="197">
                  <c:v>2.7872688117173769</c:v>
                </c:pt>
                <c:pt idx="198">
                  <c:v>1.6283706927988888</c:v>
                </c:pt>
                <c:pt idx="199">
                  <c:v>4.2627962697919637</c:v>
                </c:pt>
              </c:numCache>
            </c:numRef>
          </c:xVal>
          <c:yVal>
            <c:numRef>
              <c:f>'Ex 7.1'!$J$9:$J$208</c:f>
              <c:numCache>
                <c:formatCode>General</c:formatCode>
                <c:ptCount val="200"/>
                <c:pt idx="0">
                  <c:v>0.15456660130727984</c:v>
                </c:pt>
                <c:pt idx="1">
                  <c:v>0.47440451652471904</c:v>
                </c:pt>
                <c:pt idx="2">
                  <c:v>1.1305541677038546</c:v>
                </c:pt>
                <c:pt idx="3">
                  <c:v>1.4353839713164136</c:v>
                </c:pt>
                <c:pt idx="4">
                  <c:v>0.50700724110722395</c:v>
                </c:pt>
                <c:pt idx="5">
                  <c:v>0.43509127788831142</c:v>
                </c:pt>
                <c:pt idx="6">
                  <c:v>0.22077609646724278</c:v>
                </c:pt>
                <c:pt idx="7">
                  <c:v>0.31192568406177373</c:v>
                </c:pt>
                <c:pt idx="8">
                  <c:v>1.298451659782774</c:v>
                </c:pt>
                <c:pt idx="9">
                  <c:v>0.7082304227712739</c:v>
                </c:pt>
                <c:pt idx="10">
                  <c:v>0.67828806615619563</c:v>
                </c:pt>
                <c:pt idx="11">
                  <c:v>0.49057301749384413</c:v>
                </c:pt>
                <c:pt idx="12">
                  <c:v>3.400479879775959E-2</c:v>
                </c:pt>
                <c:pt idx="13">
                  <c:v>1.2450581956966555</c:v>
                </c:pt>
                <c:pt idx="14">
                  <c:v>9.795839380858419E-2</c:v>
                </c:pt>
                <c:pt idx="15">
                  <c:v>1.2278756423766588</c:v>
                </c:pt>
                <c:pt idx="16">
                  <c:v>2.8407265274069986</c:v>
                </c:pt>
                <c:pt idx="17">
                  <c:v>1.3548575876963258</c:v>
                </c:pt>
                <c:pt idx="18">
                  <c:v>0.23962087524171707</c:v>
                </c:pt>
                <c:pt idx="19">
                  <c:v>6.0156916836205249E-2</c:v>
                </c:pt>
                <c:pt idx="20">
                  <c:v>1.7251646804251157</c:v>
                </c:pt>
                <c:pt idx="21">
                  <c:v>1.3356999136633927</c:v>
                </c:pt>
                <c:pt idx="22">
                  <c:v>1.5940872767621599</c:v>
                </c:pt>
                <c:pt idx="23">
                  <c:v>4.43837191591109E-2</c:v>
                </c:pt>
                <c:pt idx="24">
                  <c:v>0.27841048285622322</c:v>
                </c:pt>
                <c:pt idx="25">
                  <c:v>0.10902657542119638</c:v>
                </c:pt>
                <c:pt idx="26">
                  <c:v>0.38986880236988636</c:v>
                </c:pt>
                <c:pt idx="27">
                  <c:v>8.1582482005515475E-2</c:v>
                </c:pt>
                <c:pt idx="28">
                  <c:v>0.96041366083749935</c:v>
                </c:pt>
                <c:pt idx="29">
                  <c:v>0.18411957945396148</c:v>
                </c:pt>
                <c:pt idx="30">
                  <c:v>0.92204578341454035</c:v>
                </c:pt>
                <c:pt idx="31">
                  <c:v>1.1619539215718344</c:v>
                </c:pt>
                <c:pt idx="32">
                  <c:v>2.6124678754260175</c:v>
                </c:pt>
                <c:pt idx="33">
                  <c:v>1.4146363391221655</c:v>
                </c:pt>
                <c:pt idx="34">
                  <c:v>0.6117235750835458</c:v>
                </c:pt>
                <c:pt idx="35">
                  <c:v>3.2590950403510699</c:v>
                </c:pt>
                <c:pt idx="36">
                  <c:v>5.4871492269741237E-2</c:v>
                </c:pt>
                <c:pt idx="37">
                  <c:v>0.22701831398974295</c:v>
                </c:pt>
                <c:pt idx="38">
                  <c:v>1.5698142404059534</c:v>
                </c:pt>
                <c:pt idx="39">
                  <c:v>0.94746011183710799</c:v>
                </c:pt>
                <c:pt idx="40">
                  <c:v>2.4849066497879999</c:v>
                </c:pt>
                <c:pt idx="41">
                  <c:v>3.5598491943702042</c:v>
                </c:pt>
                <c:pt idx="42">
                  <c:v>0.58449866313555465</c:v>
                </c:pt>
                <c:pt idx="43">
                  <c:v>2.319696733466766</c:v>
                </c:pt>
                <c:pt idx="44">
                  <c:v>1.9434182464451339</c:v>
                </c:pt>
                <c:pt idx="45">
                  <c:v>2.0156518038045048</c:v>
                </c:pt>
                <c:pt idx="46">
                  <c:v>0.79275801208961871</c:v>
                </c:pt>
                <c:pt idx="47">
                  <c:v>0.16040773941031478</c:v>
                </c:pt>
                <c:pt idx="48">
                  <c:v>0.55799534507538473</c:v>
                </c:pt>
                <c:pt idx="49">
                  <c:v>0.14298569596365052</c:v>
                </c:pt>
                <c:pt idx="50">
                  <c:v>0.13153737401765819</c:v>
                </c:pt>
                <c:pt idx="51">
                  <c:v>0.60256600192952525</c:v>
                </c:pt>
                <c:pt idx="52">
                  <c:v>2.1348403210696234</c:v>
                </c:pt>
                <c:pt idx="53">
                  <c:v>0.28502426357825988</c:v>
                </c:pt>
                <c:pt idx="54">
                  <c:v>1.0561150514442315</c:v>
                </c:pt>
                <c:pt idx="55">
                  <c:v>1.1152164437201448</c:v>
                </c:pt>
                <c:pt idx="56">
                  <c:v>2.2701816689393852</c:v>
                </c:pt>
                <c:pt idx="57">
                  <c:v>0.65881325397522816</c:v>
                </c:pt>
                <c:pt idx="58">
                  <c:v>3.3982078428137878</c:v>
                </c:pt>
                <c:pt idx="59">
                  <c:v>4.3070635962004209</c:v>
                </c:pt>
                <c:pt idx="60">
                  <c:v>1.2803352222774711</c:v>
                </c:pt>
                <c:pt idx="61">
                  <c:v>0.21457260262764849</c:v>
                </c:pt>
                <c:pt idx="62">
                  <c:v>1.1780314382993673</c:v>
                </c:pt>
                <c:pt idx="63">
                  <c:v>2.3732494808679196E-2</c:v>
                </c:pt>
                <c:pt idx="64">
                  <c:v>0.33258757612573048</c:v>
                </c:pt>
                <c:pt idx="65">
                  <c:v>0.12586198988505898</c:v>
                </c:pt>
                <c:pt idx="66">
                  <c:v>0.13724515207069884</c:v>
                </c:pt>
                <c:pt idx="67">
                  <c:v>0.35368540509036628</c:v>
                </c:pt>
                <c:pt idx="68">
                  <c:v>0.81505547989517602</c:v>
                </c:pt>
                <c:pt idx="69">
                  <c:v>0.11460694704532741</c:v>
                </c:pt>
                <c:pt idx="70">
                  <c:v>0.25238429037075716</c:v>
                </c:pt>
                <c:pt idx="71">
                  <c:v>1.6189641815175646</c:v>
                </c:pt>
                <c:pt idx="72">
                  <c:v>0.74960136901867713</c:v>
                </c:pt>
                <c:pt idx="73">
                  <c:v>2.1779504447233524</c:v>
                </c:pt>
                <c:pt idx="74">
                  <c:v>1.522967267109165</c:v>
                </c:pt>
                <c:pt idx="75">
                  <c:v>1.6706552747567445</c:v>
                </c:pt>
                <c:pt idx="76">
                  <c:v>0.8972613673447527</c:v>
                </c:pt>
                <c:pt idx="77">
                  <c:v>2.5466546568564459</c:v>
                </c:pt>
                <c:pt idx="78">
                  <c:v>0.36081810294779354</c:v>
                </c:pt>
                <c:pt idx="79">
                  <c:v>8.5192196529385155E-3</c:v>
                </c:pt>
                <c:pt idx="80">
                  <c:v>0.82639346983257245</c:v>
                </c:pt>
                <c:pt idx="81">
                  <c:v>0.64921625133421856</c:v>
                </c:pt>
                <c:pt idx="82">
                  <c:v>0.51532675664678218</c:v>
                </c:pt>
                <c:pt idx="83">
                  <c:v>8.701137698962981E-2</c:v>
                </c:pt>
                <c:pt idx="84">
                  <c:v>0.1662831969705291</c:v>
                </c:pt>
                <c:pt idx="85">
                  <c:v>0.45849328188361638</c:v>
                </c:pt>
                <c:pt idx="86">
                  <c:v>7.0812318663032781E-2</c:v>
                </c:pt>
                <c:pt idx="87">
                  <c:v>1.8439986883274739</c:v>
                </c:pt>
                <c:pt idx="88">
                  <c:v>0.5934915294961185</c:v>
                </c:pt>
                <c:pt idx="89">
                  <c:v>0.12021863405010415</c:v>
                </c:pt>
                <c:pt idx="90">
                  <c:v>0.83786148542421346</c:v>
                </c:pt>
                <c:pt idx="91">
                  <c:v>0.31876565600955065</c:v>
                </c:pt>
                <c:pt idx="92">
                  <c:v>0.97353720876730654</c:v>
                </c:pt>
                <c:pt idx="93">
                  <c:v>0.54931473501107886</c:v>
                </c:pt>
                <c:pt idx="94">
                  <c:v>0.68816956948619312</c:v>
                </c:pt>
                <c:pt idx="95">
                  <c:v>1.7535756822578958</c:v>
                </c:pt>
                <c:pt idx="96">
                  <c:v>2.3717918453501681</c:v>
                </c:pt>
                <c:pt idx="97">
                  <c:v>2.9300716277428469</c:v>
                </c:pt>
                <c:pt idx="98">
                  <c:v>0.7817929899482905</c:v>
                </c:pt>
                <c:pt idx="99">
                  <c:v>3.4991287889402384E-3</c:v>
                </c:pt>
                <c:pt idx="100">
                  <c:v>0.54070882991819946</c:v>
                </c:pt>
                <c:pt idx="101">
                  <c:v>1.2109833488121531</c:v>
                </c:pt>
                <c:pt idx="102">
                  <c:v>1.9788829560174166</c:v>
                </c:pt>
                <c:pt idx="103">
                  <c:v>0.25882761163168927</c:v>
                </c:pt>
                <c:pt idx="104">
                  <c:v>1.3943104361081264</c:v>
                </c:pt>
                <c:pt idx="105">
                  <c:v>0.42741074858053352</c:v>
                </c:pt>
                <c:pt idx="106">
                  <c:v>1.262541158477003</c:v>
                </c:pt>
                <c:pt idx="107">
                  <c:v>1.8129402913075019</c:v>
                </c:pt>
                <c:pt idx="108">
                  <c:v>2.8855456832555762E-2</c:v>
                </c:pt>
                <c:pt idx="109">
                  <c:v>1.1001104162891315</c:v>
                </c:pt>
                <c:pt idx="110">
                  <c:v>0.37523796347610056</c:v>
                </c:pt>
                <c:pt idx="111">
                  <c:v>0.14875938405807673</c:v>
                </c:pt>
                <c:pt idx="112">
                  <c:v>0.80384460014595926</c:v>
                </c:pt>
                <c:pt idx="113">
                  <c:v>0.27184015698612302</c:v>
                </c:pt>
                <c:pt idx="114">
                  <c:v>1.6444757691749734</c:v>
                </c:pt>
                <c:pt idx="115">
                  <c:v>0.861199767552701</c:v>
                </c:pt>
                <c:pt idx="116">
                  <c:v>0.291682077785127</c:v>
                </c:pt>
                <c:pt idx="117">
                  <c:v>0.41222442787254787</c:v>
                </c:pt>
                <c:pt idx="118">
                  <c:v>0.49875636921722821</c:v>
                </c:pt>
                <c:pt idx="119">
                  <c:v>3.0281894837013703</c:v>
                </c:pt>
                <c:pt idx="120">
                  <c:v>1.3743894586135719</c:v>
                </c:pt>
                <c:pt idx="121">
                  <c:v>3.1369923435501694</c:v>
                </c:pt>
                <c:pt idx="122">
                  <c:v>0.39726528579439152</c:v>
                </c:pt>
                <c:pt idx="123">
                  <c:v>0.19618973202711509</c:v>
                </c:pt>
                <c:pt idx="124">
                  <c:v>0.23329974167834636</c:v>
                </c:pt>
                <c:pt idx="125">
                  <c:v>1.0003125700154187</c:v>
                </c:pt>
                <c:pt idx="126">
                  <c:v>1.0418697963081824</c:v>
                </c:pt>
                <c:pt idx="127">
                  <c:v>2.0935121255767775</c:v>
                </c:pt>
                <c:pt idx="128">
                  <c:v>0.17813870038154661</c:v>
                </c:pt>
                <c:pt idx="129">
                  <c:v>0.66850325227619734</c:v>
                </c:pt>
                <c:pt idx="130">
                  <c:v>0.46641725361450803</c:v>
                </c:pt>
                <c:pt idx="131">
                  <c:v>1.1461308066325917</c:v>
                </c:pt>
                <c:pt idx="132">
                  <c:v>2.2230031086642956</c:v>
                </c:pt>
                <c:pt idx="133">
                  <c:v>0.48245608981226762</c:v>
                </c:pt>
                <c:pt idx="134">
                  <c:v>1.3564639034138473E-2</c:v>
                </c:pt>
                <c:pt idx="135">
                  <c:v>0.77094689663890037</c:v>
                </c:pt>
                <c:pt idx="136">
                  <c:v>1.194371671145257</c:v>
                </c:pt>
                <c:pt idx="137">
                  <c:v>1.3169023676958906</c:v>
                </c:pt>
                <c:pt idx="138">
                  <c:v>7.6182900852049623E-2</c:v>
                </c:pt>
                <c:pt idx="139">
                  <c:v>1.0139739846712361</c:v>
                </c:pt>
                <c:pt idx="140">
                  <c:v>0.8494625436069756</c:v>
                </c:pt>
                <c:pt idx="141">
                  <c:v>1.4782170713105502</c:v>
                </c:pt>
                <c:pt idx="142">
                  <c:v>0.8850957671810642</c:v>
                </c:pt>
                <c:pt idx="143">
                  <c:v>1.7828175318523933</c:v>
                </c:pt>
                <c:pt idx="144">
                  <c:v>3.9180793790388989E-2</c:v>
                </c:pt>
                <c:pt idx="145">
                  <c:v>0.72870196675146104</c:v>
                </c:pt>
                <c:pt idx="146">
                  <c:v>2.0538243773095348</c:v>
                </c:pt>
                <c:pt idx="147">
                  <c:v>0.93467221378735221</c:v>
                </c:pt>
                <c:pt idx="148">
                  <c:v>0.34660322251407499</c:v>
                </c:pt>
                <c:pt idx="149">
                  <c:v>0.69814969224291712</c:v>
                </c:pt>
                <c:pt idx="150">
                  <c:v>2.7587133757461633</c:v>
                </c:pt>
                <c:pt idx="151">
                  <c:v>1.5003418675911864</c:v>
                </c:pt>
                <c:pt idx="152">
                  <c:v>5.6569903131494312</c:v>
                </c:pt>
                <c:pt idx="153">
                  <c:v>1.6975386141501845</c:v>
                </c:pt>
                <c:pt idx="154">
                  <c:v>1.8760527146175576</c:v>
                </c:pt>
                <c:pt idx="155">
                  <c:v>0.19013644477819247</c:v>
                </c:pt>
                <c:pt idx="156">
                  <c:v>0.17219337965878714</c:v>
                </c:pt>
                <c:pt idx="157">
                  <c:v>6.547042561824655E-2</c:v>
                </c:pt>
                <c:pt idx="158">
                  <c:v>0.53217635494447868</c:v>
                </c:pt>
                <c:pt idx="159">
                  <c:v>4.9613856604336357E-2</c:v>
                </c:pt>
                <c:pt idx="160">
                  <c:v>0.45063160617221609</c:v>
                </c:pt>
                <c:pt idx="161">
                  <c:v>0.71841381016197281</c:v>
                </c:pt>
                <c:pt idx="162">
                  <c:v>1.0278246216051348</c:v>
                </c:pt>
                <c:pt idx="163">
                  <c:v>0.24598221984873464</c:v>
                </c:pt>
                <c:pt idx="164">
                  <c:v>0.52371606759508726</c:v>
                </c:pt>
                <c:pt idx="165">
                  <c:v>0.76021717996633331</c:v>
                </c:pt>
                <c:pt idx="166">
                  <c:v>0.98683527707193808</c:v>
                </c:pt>
                <c:pt idx="167">
                  <c:v>3.7527528604946916</c:v>
                </c:pt>
                <c:pt idx="168">
                  <c:v>0.4197887604614744</c:v>
                </c:pt>
                <c:pt idx="169">
                  <c:v>0.26531271866615957</c:v>
                </c:pt>
                <c:pt idx="170">
                  <c:v>0.20840735498571766</c:v>
                </c:pt>
                <c:pt idx="171">
                  <c:v>0.3680020418899238</c:v>
                </c:pt>
                <c:pt idx="172">
                  <c:v>0.56675196845421949</c:v>
                </c:pt>
                <c:pt idx="173">
                  <c:v>0.44283125460862871</c:v>
                </c:pt>
                <c:pt idx="174">
                  <c:v>0.20227988483362053</c:v>
                </c:pt>
                <c:pt idx="175">
                  <c:v>0.63971047633451783</c:v>
                </c:pt>
                <c:pt idx="176">
                  <c:v>1.0852291892924801</c:v>
                </c:pt>
                <c:pt idx="177">
                  <c:v>0.40471688510281234</c:v>
                </c:pt>
                <c:pt idx="178">
                  <c:v>1.0705661699824058</c:v>
                </c:pt>
                <c:pt idx="179">
                  <c:v>9.2469905826748647E-2</c:v>
                </c:pt>
                <c:pt idx="180">
                  <c:v>0.87307639171528018</c:v>
                </c:pt>
                <c:pt idx="181">
                  <c:v>0.73909707075180109</c:v>
                </c:pt>
                <c:pt idx="182">
                  <c:v>0.33957084472791899</c:v>
                </c:pt>
                <c:pt idx="183">
                  <c:v>2.6829195363766294</c:v>
                </c:pt>
                <c:pt idx="184">
                  <c:v>4.769687118148533</c:v>
                </c:pt>
                <c:pt idx="185">
                  <c:v>0.62096578504836675</c:v>
                </c:pt>
                <c:pt idx="186">
                  <c:v>0.10347717161252691</c:v>
                </c:pt>
                <c:pt idx="187">
                  <c:v>2.4267507296309256</c:v>
                </c:pt>
                <c:pt idx="188">
                  <c:v>1.8635643815696334E-2</c:v>
                </c:pt>
                <c:pt idx="189">
                  <c:v>0.3825266254808059</c:v>
                </c:pt>
                <c:pt idx="190">
                  <c:v>1.5461164489761303</c:v>
                </c:pt>
                <c:pt idx="191">
                  <c:v>0.57558594816497921</c:v>
                </c:pt>
                <c:pt idx="192">
                  <c:v>1.4565712045358576</c:v>
                </c:pt>
                <c:pt idx="193">
                  <c:v>0.29838451574460034</c:v>
                </c:pt>
                <c:pt idx="194">
                  <c:v>3.9919825495605257</c:v>
                </c:pt>
                <c:pt idx="195">
                  <c:v>0.63029421090300197</c:v>
                </c:pt>
                <c:pt idx="196">
                  <c:v>0.30513217967337564</c:v>
                </c:pt>
                <c:pt idx="197">
                  <c:v>0.9095767939348065</c:v>
                </c:pt>
                <c:pt idx="198">
                  <c:v>0.32565273557327168</c:v>
                </c:pt>
                <c:pt idx="199">
                  <c:v>1.9091683234020551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7.1'!$S$12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7.1'!$S$13:$S$14</c:f>
              <c:numCache>
                <c:formatCode>General</c:formatCode>
                <c:ptCount val="2"/>
                <c:pt idx="0">
                  <c:v>15.700557310019162</c:v>
                </c:pt>
                <c:pt idx="1">
                  <c:v>0</c:v>
                </c:pt>
              </c:numCache>
            </c:numRef>
          </c:xVal>
          <c:yVal>
            <c:numRef>
              <c:f>'Ex 7.1'!$T$13:$T$14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41312"/>
        <c:axId val="96143232"/>
      </c:scatterChart>
      <c:valAx>
        <c:axId val="961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Data</a:t>
                </a:r>
              </a:p>
            </c:rich>
          </c:tx>
          <c:layout>
            <c:manualLayout>
              <c:xMode val="edge"/>
              <c:yMode val="edge"/>
              <c:x val="0.47426849128828041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143232"/>
        <c:crosses val="autoZero"/>
        <c:crossBetween val="midCat"/>
      </c:valAx>
      <c:valAx>
        <c:axId val="96143232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-ln(1-CDF)</a:t>
                </a:r>
              </a:p>
            </c:rich>
          </c:tx>
          <c:layout>
            <c:manualLayout>
              <c:xMode val="edge"/>
              <c:yMode val="edge"/>
              <c:x val="7.2304706837150439E-3"/>
              <c:y val="0.37336369583753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1413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Weibit Plot</a:t>
            </a:r>
          </a:p>
        </c:rich>
      </c:tx>
      <c:layout>
        <c:manualLayout>
          <c:xMode val="edge"/>
          <c:yMode val="edge"/>
          <c:x val="0.38788230046249583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15551176787725E-2"/>
          <c:y val="0.13695446406625644"/>
          <c:w val="0.86195238080327108"/>
          <c:h val="0.668897056371415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7.1'!$K$9:$K$208</c:f>
              <c:numCache>
                <c:formatCode>General</c:formatCode>
                <c:ptCount val="200"/>
                <c:pt idx="0">
                  <c:v>6.717613340109839E-2</c:v>
                </c:pt>
                <c:pt idx="1">
                  <c:v>0.71289666925681427</c:v>
                </c:pt>
                <c:pt idx="2">
                  <c:v>1.1436071882211953</c:v>
                </c:pt>
                <c:pt idx="3">
                  <c:v>1.296288517288591</c:v>
                </c:pt>
                <c:pt idx="4">
                  <c:v>0.73262483074453166</c:v>
                </c:pt>
                <c:pt idx="5">
                  <c:v>0.64082253464344807</c:v>
                </c:pt>
                <c:pt idx="6">
                  <c:v>0.28260491033408053</c:v>
                </c:pt>
                <c:pt idx="7">
                  <c:v>0.41823745781350019</c:v>
                </c:pt>
                <c:pt idx="8">
                  <c:v>1.234598309409797</c:v>
                </c:pt>
                <c:pt idx="9">
                  <c:v>0.88837528964972323</c:v>
                </c:pt>
                <c:pt idx="10">
                  <c:v>0.87806712564802136</c:v>
                </c:pt>
                <c:pt idx="11">
                  <c:v>0.71948449999318465</c:v>
                </c:pt>
                <c:pt idx="12">
                  <c:v>-0.65542068569026379</c:v>
                </c:pt>
                <c:pt idx="13">
                  <c:v>1.2010033442109362</c:v>
                </c:pt>
                <c:pt idx="14">
                  <c:v>-0.27694484138344927</c:v>
                </c:pt>
                <c:pt idx="15">
                  <c:v>1.195788824909195</c:v>
                </c:pt>
                <c:pt idx="16">
                  <c:v>1.6735497484588342</c:v>
                </c:pt>
                <c:pt idx="17">
                  <c:v>1.2674195964848307</c:v>
                </c:pt>
                <c:pt idx="18">
                  <c:v>0.33618539737998177</c:v>
                </c:pt>
                <c:pt idx="19">
                  <c:v>-0.40023701510740428</c:v>
                </c:pt>
                <c:pt idx="20">
                  <c:v>1.3786237295769419</c:v>
                </c:pt>
                <c:pt idx="21">
                  <c:v>1.2631798367375007</c:v>
                </c:pt>
                <c:pt idx="22">
                  <c:v>1.3561791540959089</c:v>
                </c:pt>
                <c:pt idx="23">
                  <c:v>-0.55251605029152495</c:v>
                </c:pt>
                <c:pt idx="24">
                  <c:v>0.39128415271499362</c:v>
                </c:pt>
                <c:pt idx="25">
                  <c:v>-0.19349307056624859</c:v>
                </c:pt>
                <c:pt idx="26">
                  <c:v>0.54281591408186602</c:v>
                </c:pt>
                <c:pt idx="27">
                  <c:v>-0.31393913000726997</c:v>
                </c:pt>
                <c:pt idx="28">
                  <c:v>1.0458656509164284</c:v>
                </c:pt>
                <c:pt idx="29">
                  <c:v>0.1680068067653413</c:v>
                </c:pt>
                <c:pt idx="30">
                  <c:v>1.0341824162116298</c:v>
                </c:pt>
                <c:pt idx="31">
                  <c:v>1.1606260923217742</c:v>
                </c:pt>
                <c:pt idx="32">
                  <c:v>1.6152686942036847</c:v>
                </c:pt>
                <c:pt idx="33">
                  <c:v>1.2872668910293763</c:v>
                </c:pt>
                <c:pt idx="34">
                  <c:v>0.84033317326400292</c:v>
                </c:pt>
                <c:pt idx="35">
                  <c:v>1.7224393372057649</c:v>
                </c:pt>
                <c:pt idx="36">
                  <c:v>-0.44798642084273133</c:v>
                </c:pt>
                <c:pt idx="37">
                  <c:v>0.28379196878764279</c:v>
                </c:pt>
                <c:pt idx="38">
                  <c:v>1.3550593840564045</c:v>
                </c:pt>
                <c:pt idx="39">
                  <c:v>1.044836430716926</c:v>
                </c:pt>
                <c:pt idx="40">
                  <c:v>1.5884142840902618</c:v>
                </c:pt>
                <c:pt idx="41">
                  <c:v>1.7471416385085461</c:v>
                </c:pt>
                <c:pt idx="42">
                  <c:v>0.82822770598502926</c:v>
                </c:pt>
                <c:pt idx="43">
                  <c:v>1.537141015818581</c:v>
                </c:pt>
                <c:pt idx="44">
                  <c:v>1.4546755519312207</c:v>
                </c:pt>
                <c:pt idx="45">
                  <c:v>1.4644443937259268</c:v>
                </c:pt>
                <c:pt idx="46">
                  <c:v>0.94485043704578198</c:v>
                </c:pt>
                <c:pt idx="47">
                  <c:v>8.9072760132217918E-2</c:v>
                </c:pt>
                <c:pt idx="48">
                  <c:v>0.80332108024782445</c:v>
                </c:pt>
                <c:pt idx="49">
                  <c:v>3.367861823906193E-2</c:v>
                </c:pt>
                <c:pt idx="50">
                  <c:v>-9.7119561241249819E-3</c:v>
                </c:pt>
                <c:pt idx="51">
                  <c:v>0.83157367499376822</c:v>
                </c:pt>
                <c:pt idx="52">
                  <c:v>1.490963839425818</c:v>
                </c:pt>
                <c:pt idx="53">
                  <c:v>0.39897816349507675</c:v>
                </c:pt>
                <c:pt idx="54">
                  <c:v>1.1011469548377129</c:v>
                </c:pt>
                <c:pt idx="55">
                  <c:v>1.1380521899847118</c:v>
                </c:pt>
                <c:pt idx="56">
                  <c:v>1.5182404634131226</c:v>
                </c:pt>
                <c:pt idx="57">
                  <c:v>0.8701336890093897</c:v>
                </c:pt>
                <c:pt idx="58">
                  <c:v>1.7427785199428167</c:v>
                </c:pt>
                <c:pt idx="59">
                  <c:v>1.7998521097486251</c:v>
                </c:pt>
                <c:pt idx="60">
                  <c:v>1.2259306280316178</c:v>
                </c:pt>
                <c:pt idx="61">
                  <c:v>0.25969910310713051</c:v>
                </c:pt>
                <c:pt idx="62">
                  <c:v>1.1717902395449205</c:v>
                </c:pt>
                <c:pt idx="63">
                  <c:v>-0.99373941539772692</c:v>
                </c:pt>
                <c:pt idx="64">
                  <c:v>0.50734149187189637</c:v>
                </c:pt>
                <c:pt idx="65">
                  <c:v>-1.4212710993350633E-2</c:v>
                </c:pt>
                <c:pt idx="66">
                  <c:v>4.2823643866837131E-3</c:v>
                </c:pt>
                <c:pt idx="67">
                  <c:v>0.51343825988004466</c:v>
                </c:pt>
                <c:pt idx="68">
                  <c:v>0.94654266671123433</c:v>
                </c:pt>
                <c:pt idx="69">
                  <c:v>-0.11146721781231483</c:v>
                </c:pt>
                <c:pt idx="70">
                  <c:v>0.36623504286262265</c:v>
                </c:pt>
                <c:pt idx="71">
                  <c:v>1.3583010792760453</c:v>
                </c:pt>
                <c:pt idx="72">
                  <c:v>0.92739601690398565</c:v>
                </c:pt>
                <c:pt idx="73">
                  <c:v>1.4945615458077062</c:v>
                </c:pt>
                <c:pt idx="74">
                  <c:v>1.3140471738343964</c:v>
                </c:pt>
                <c:pt idx="75">
                  <c:v>1.3750740643333044</c:v>
                </c:pt>
                <c:pt idx="76">
                  <c:v>1.0101696107037168</c:v>
                </c:pt>
                <c:pt idx="77">
                  <c:v>1.6061170615233937</c:v>
                </c:pt>
                <c:pt idx="78">
                  <c:v>0.51392878117114604</c:v>
                </c:pt>
                <c:pt idx="79">
                  <c:v>-1.2928720265475753</c:v>
                </c:pt>
                <c:pt idx="80">
                  <c:v>0.95460817141079501</c:v>
                </c:pt>
                <c:pt idx="81">
                  <c:v>0.86497250587773444</c:v>
                </c:pt>
                <c:pt idx="82">
                  <c:v>0.73473836178155216</c:v>
                </c:pt>
                <c:pt idx="83">
                  <c:v>-0.31176691431159065</c:v>
                </c:pt>
                <c:pt idx="84">
                  <c:v>0.10816582830615955</c:v>
                </c:pt>
                <c:pt idx="85">
                  <c:v>0.69159094011794731</c:v>
                </c:pt>
                <c:pt idx="86">
                  <c:v>-0.35241541149755212</c:v>
                </c:pt>
                <c:pt idx="87">
                  <c:v>1.4203149072459458</c:v>
                </c:pt>
                <c:pt idx="88">
                  <c:v>0.82893282025922754</c:v>
                </c:pt>
                <c:pt idx="89">
                  <c:v>-9.4461092687563586E-2</c:v>
                </c:pt>
                <c:pt idx="90">
                  <c:v>0.95599586304058704</c:v>
                </c:pt>
                <c:pt idx="91">
                  <c:v>0.46278697727711476</c:v>
                </c:pt>
                <c:pt idx="92">
                  <c:v>1.0463193537586561</c:v>
                </c:pt>
                <c:pt idx="93">
                  <c:v>0.80152753109720565</c:v>
                </c:pt>
                <c:pt idx="94">
                  <c:v>0.87861204970802564</c:v>
                </c:pt>
                <c:pt idx="95">
                  <c:v>1.3964503877103116</c:v>
                </c:pt>
                <c:pt idx="96">
                  <c:v>1.5377225907375198</c:v>
                </c:pt>
                <c:pt idx="97">
                  <c:v>1.6827742676524138</c:v>
                </c:pt>
                <c:pt idx="98">
                  <c:v>0.93988743285612641</c:v>
                </c:pt>
                <c:pt idx="99">
                  <c:v>-1.3781232651629156</c:v>
                </c:pt>
                <c:pt idx="100">
                  <c:v>0.78417764338540852</c:v>
                </c:pt>
                <c:pt idx="101">
                  <c:v>1.1947339956967757</c:v>
                </c:pt>
                <c:pt idx="102">
                  <c:v>1.4564207860082932</c:v>
                </c:pt>
                <c:pt idx="103">
                  <c:v>0.37983677493386042</c:v>
                </c:pt>
                <c:pt idx="104">
                  <c:v>1.2867261419389944</c:v>
                </c:pt>
                <c:pt idx="105">
                  <c:v>0.62809277532766683</c:v>
                </c:pt>
                <c:pt idx="106">
                  <c:v>1.2101407902605239</c:v>
                </c:pt>
                <c:pt idx="107">
                  <c:v>1.41224537635536</c:v>
                </c:pt>
                <c:pt idx="108">
                  <c:v>-0.70984182661058692</c:v>
                </c:pt>
                <c:pt idx="109">
                  <c:v>1.1250766911904668</c:v>
                </c:pt>
                <c:pt idx="110">
                  <c:v>0.52013597987749804</c:v>
                </c:pt>
                <c:pt idx="111">
                  <c:v>5.187574403938227E-2</c:v>
                </c:pt>
                <c:pt idx="112">
                  <c:v>0.94634019746806064</c:v>
                </c:pt>
                <c:pt idx="113">
                  <c:v>0.38644432934778772</c:v>
                </c:pt>
                <c:pt idx="114">
                  <c:v>1.3662676794604061</c:v>
                </c:pt>
                <c:pt idx="115">
                  <c:v>0.98255489374716953</c:v>
                </c:pt>
                <c:pt idx="116">
                  <c:v>0.40309614758811785</c:v>
                </c:pt>
                <c:pt idx="117">
                  <c:v>0.58473430643162017</c:v>
                </c:pt>
                <c:pt idx="118">
                  <c:v>0.72476370866548878</c:v>
                </c:pt>
                <c:pt idx="119">
                  <c:v>1.6861604797395306</c:v>
                </c:pt>
                <c:pt idx="120">
                  <c:v>1.2833190446496618</c:v>
                </c:pt>
                <c:pt idx="121">
                  <c:v>1.7066117022423999</c:v>
                </c:pt>
                <c:pt idx="122">
                  <c:v>0.55803313424733991</c:v>
                </c:pt>
                <c:pt idx="123">
                  <c:v>0.20986487403221954</c:v>
                </c:pt>
                <c:pt idx="124">
                  <c:v>0.33301391578638051</c:v>
                </c:pt>
                <c:pt idx="125">
                  <c:v>1.052275714115293</c:v>
                </c:pt>
                <c:pt idx="126">
                  <c:v>1.080224317500228</c:v>
                </c:pt>
                <c:pt idx="127">
                  <c:v>1.4689812319896658</c:v>
                </c:pt>
                <c:pt idx="128">
                  <c:v>0.14778923621318463</c:v>
                </c:pt>
                <c:pt idx="129">
                  <c:v>0.87081146137727417</c:v>
                </c:pt>
                <c:pt idx="130">
                  <c:v>0.70856565993692744</c:v>
                </c:pt>
                <c:pt idx="131">
                  <c:v>1.1590048271469002</c:v>
                </c:pt>
                <c:pt idx="132">
                  <c:v>1.5147959629717798</c:v>
                </c:pt>
                <c:pt idx="133">
                  <c:v>0.71348903623730187</c:v>
                </c:pt>
                <c:pt idx="134">
                  <c:v>-1.2899941780271806</c:v>
                </c:pt>
                <c:pt idx="135">
                  <c:v>0.93809410638112745</c:v>
                </c:pt>
                <c:pt idx="136">
                  <c:v>1.1751437167031127</c:v>
                </c:pt>
                <c:pt idx="137">
                  <c:v>1.2523978371283002</c:v>
                </c:pt>
                <c:pt idx="138">
                  <c:v>-0.34019691730125834</c:v>
                </c:pt>
                <c:pt idx="139">
                  <c:v>1.0680903975835592</c:v>
                </c:pt>
                <c:pt idx="140">
                  <c:v>0.96250271613474614</c:v>
                </c:pt>
                <c:pt idx="141">
                  <c:v>1.3060989805483065</c:v>
                </c:pt>
                <c:pt idx="142">
                  <c:v>1.0045875415341861</c:v>
                </c:pt>
                <c:pt idx="143">
                  <c:v>1.4120176684027537</c:v>
                </c:pt>
                <c:pt idx="144">
                  <c:v>-0.60107110270048858</c:v>
                </c:pt>
                <c:pt idx="145">
                  <c:v>0.8969804381979628</c:v>
                </c:pt>
                <c:pt idx="146">
                  <c:v>1.4685913448549779</c:v>
                </c:pt>
                <c:pt idx="147">
                  <c:v>1.0438495711158882</c:v>
                </c:pt>
                <c:pt idx="148">
                  <c:v>0.51145491389555486</c:v>
                </c:pt>
                <c:pt idx="149">
                  <c:v>0.88481766598338063</c:v>
                </c:pt>
                <c:pt idx="150">
                  <c:v>1.6666306938000399</c:v>
                </c:pt>
                <c:pt idx="151">
                  <c:v>1.3118275498460676</c:v>
                </c:pt>
                <c:pt idx="152">
                  <c:v>1.9099080594498705</c:v>
                </c:pt>
                <c:pt idx="153">
                  <c:v>1.3765689692773502</c:v>
                </c:pt>
                <c:pt idx="154">
                  <c:v>1.4355128473602878</c:v>
                </c:pt>
                <c:pt idx="155">
                  <c:v>0.17872813468970974</c:v>
                </c:pt>
                <c:pt idx="156">
                  <c:v>0.13435660357169629</c:v>
                </c:pt>
                <c:pt idx="157">
                  <c:v>-0.35576719890677866</c:v>
                </c:pt>
                <c:pt idx="158">
                  <c:v>0.7822954253828226</c:v>
                </c:pt>
                <c:pt idx="159">
                  <c:v>-0.48762818246065942</c:v>
                </c:pt>
                <c:pt idx="160">
                  <c:v>0.6799248518097345</c:v>
                </c:pt>
                <c:pt idx="161">
                  <c:v>0.89039976814827382</c:v>
                </c:pt>
                <c:pt idx="162">
                  <c:v>1.0713671090336438</c:v>
                </c:pt>
                <c:pt idx="163">
                  <c:v>0.35358643737776019</c:v>
                </c:pt>
                <c:pt idx="164">
                  <c:v>0.74146368689462938</c:v>
                </c:pt>
                <c:pt idx="165">
                  <c:v>0.93193005148700281</c:v>
                </c:pt>
                <c:pt idx="166">
                  <c:v>1.0498838755091222</c:v>
                </c:pt>
                <c:pt idx="167">
                  <c:v>1.7706563637550037</c:v>
                </c:pt>
                <c:pt idx="168">
                  <c:v>0.61905611155919393</c:v>
                </c:pt>
                <c:pt idx="169">
                  <c:v>0.3809371481598765</c:v>
                </c:pt>
                <c:pt idx="170">
                  <c:v>0.25879732949823159</c:v>
                </c:pt>
                <c:pt idx="171">
                  <c:v>0.51696671280205986</c:v>
                </c:pt>
                <c:pt idx="172">
                  <c:v>0.80442687532661861</c:v>
                </c:pt>
                <c:pt idx="173">
                  <c:v>0.65076253474355383</c:v>
                </c:pt>
                <c:pt idx="174">
                  <c:v>0.25755997470938041</c:v>
                </c:pt>
                <c:pt idx="175">
                  <c:v>0.86105460163719949</c:v>
                </c:pt>
                <c:pt idx="176">
                  <c:v>1.1147824768043662</c:v>
                </c:pt>
                <c:pt idx="177">
                  <c:v>0.57012114144116322</c:v>
                </c:pt>
                <c:pt idx="178">
                  <c:v>1.1018032171731234</c:v>
                </c:pt>
                <c:pt idx="179">
                  <c:v>-0.29872804900003563</c:v>
                </c:pt>
                <c:pt idx="180">
                  <c:v>0.99533111071717695</c:v>
                </c:pt>
                <c:pt idx="181">
                  <c:v>0.924753205515503</c:v>
                </c:pt>
                <c:pt idx="182">
                  <c:v>0.50999872707331273</c:v>
                </c:pt>
                <c:pt idx="183">
                  <c:v>1.6210073231816933</c:v>
                </c:pt>
                <c:pt idx="184">
                  <c:v>1.8587729913135733</c:v>
                </c:pt>
                <c:pt idx="185">
                  <c:v>0.84691035495030276</c:v>
                </c:pt>
                <c:pt idx="186">
                  <c:v>-0.25745799928871793</c:v>
                </c:pt>
                <c:pt idx="187">
                  <c:v>1.5510599815091719</c:v>
                </c:pt>
                <c:pt idx="188">
                  <c:v>-1.2175083274385117</c:v>
                </c:pt>
                <c:pt idx="189">
                  <c:v>0.52260470622642163</c:v>
                </c:pt>
                <c:pt idx="190">
                  <c:v>1.3172398694436243</c:v>
                </c:pt>
                <c:pt idx="191">
                  <c:v>0.81723645286614299</c:v>
                </c:pt>
                <c:pt idx="192">
                  <c:v>1.302343403423585</c:v>
                </c:pt>
                <c:pt idx="193">
                  <c:v>0.40555422273027547</c:v>
                </c:pt>
                <c:pt idx="194">
                  <c:v>1.7985087373300155</c:v>
                </c:pt>
                <c:pt idx="195">
                  <c:v>0.84838371543658309</c:v>
                </c:pt>
                <c:pt idx="196">
                  <c:v>0.41301255746862925</c:v>
                </c:pt>
                <c:pt idx="197">
                  <c:v>1.0250621958462398</c:v>
                </c:pt>
                <c:pt idx="198">
                  <c:v>0.48757993994044552</c:v>
                </c:pt>
                <c:pt idx="199">
                  <c:v>1.4499253463037491</c:v>
                </c:pt>
              </c:numCache>
            </c:numRef>
          </c:xVal>
          <c:yVal>
            <c:numRef>
              <c:f>'Ex 7.1'!$L$9:$L$208</c:f>
              <c:numCache>
                <c:formatCode>General</c:formatCode>
                <c:ptCount val="200"/>
                <c:pt idx="0">
                  <c:v>-1.8671301991085614</c:v>
                </c:pt>
                <c:pt idx="1">
                  <c:v>-0.74569491084495487</c:v>
                </c:pt>
                <c:pt idx="2">
                  <c:v>0.12270792640787175</c:v>
                </c:pt>
                <c:pt idx="3">
                  <c:v>0.36143238924980992</c:v>
                </c:pt>
                <c:pt idx="4">
                  <c:v>-0.6792299932301753</c:v>
                </c:pt>
                <c:pt idx="5">
                  <c:v>-0.83219943567957166</c:v>
                </c:pt>
                <c:pt idx="6">
                  <c:v>-1.510606229193028</c:v>
                </c:pt>
                <c:pt idx="7">
                  <c:v>-1.1649903116546003</c:v>
                </c:pt>
                <c:pt idx="8">
                  <c:v>0.26117252369013333</c:v>
                </c:pt>
                <c:pt idx="9">
                  <c:v>-0.34498578234606808</c:v>
                </c:pt>
                <c:pt idx="10">
                  <c:v>-0.38818320493956238</c:v>
                </c:pt>
                <c:pt idx="11">
                  <c:v>-0.71218114766363561</c:v>
                </c:pt>
                <c:pt idx="12">
                  <c:v>-3.3812536232148691</c:v>
                </c:pt>
                <c:pt idx="13">
                  <c:v>0.21918227235567636</c:v>
                </c:pt>
                <c:pt idx="14">
                  <c:v>-2.3232124434333254</c:v>
                </c:pt>
                <c:pt idx="15">
                  <c:v>0.20528555617404148</c:v>
                </c:pt>
                <c:pt idx="16">
                  <c:v>1.04405983896639</c:v>
                </c:pt>
                <c:pt idx="17">
                  <c:v>0.30369634747700741</c:v>
                </c:pt>
                <c:pt idx="18">
                  <c:v>-1.4286972911532461</c:v>
                </c:pt>
                <c:pt idx="19">
                  <c:v>-2.810798850052032</c:v>
                </c:pt>
                <c:pt idx="20">
                  <c:v>0.54532251283975786</c:v>
                </c:pt>
                <c:pt idx="21">
                  <c:v>0.28945543436319704</c:v>
                </c:pt>
                <c:pt idx="22">
                  <c:v>0.46630133217034553</c:v>
                </c:pt>
                <c:pt idx="23">
                  <c:v>-3.1148825623951741</c:v>
                </c:pt>
                <c:pt idx="24">
                  <c:v>-1.2786586972931808</c:v>
                </c:pt>
                <c:pt idx="25">
                  <c:v>-2.2161636152664781</c:v>
                </c:pt>
                <c:pt idx="26">
                  <c:v>-0.9419450006348028</c:v>
                </c:pt>
                <c:pt idx="27">
                  <c:v>-2.5061407213643632</c:v>
                </c:pt>
                <c:pt idx="28">
                  <c:v>-4.0391190623852276E-2</c:v>
                </c:pt>
                <c:pt idx="29">
                  <c:v>-1.6921698441223794</c:v>
                </c:pt>
                <c:pt idx="30">
                  <c:v>-8.1160400026570448E-2</c:v>
                </c:pt>
                <c:pt idx="31">
                  <c:v>0.15010300323023906</c:v>
                </c:pt>
                <c:pt idx="32">
                  <c:v>0.9602953207276782</c:v>
                </c:pt>
                <c:pt idx="33">
                  <c:v>0.34687249391002717</c:v>
                </c:pt>
                <c:pt idx="34">
                  <c:v>-0.4914747732056427</c:v>
                </c:pt>
                <c:pt idx="35">
                  <c:v>1.1814495618576624</c:v>
                </c:pt>
                <c:pt idx="36">
                  <c:v>-2.9027613318214156</c:v>
                </c:pt>
                <c:pt idx="37">
                  <c:v>-1.4827245863861473</c:v>
                </c:pt>
                <c:pt idx="38">
                  <c:v>0.45095729414729624</c:v>
                </c:pt>
                <c:pt idx="39">
                  <c:v>-5.3970441236666986E-2</c:v>
                </c:pt>
                <c:pt idx="40">
                  <c:v>0.91023509336532582</c:v>
                </c:pt>
                <c:pt idx="41">
                  <c:v>1.2697181828347159</c:v>
                </c:pt>
                <c:pt idx="42">
                  <c:v>-0.5370007852658637</c:v>
                </c:pt>
                <c:pt idx="43">
                  <c:v>0.84143645880054208</c:v>
                </c:pt>
                <c:pt idx="44">
                  <c:v>0.664448405308391</c:v>
                </c:pt>
                <c:pt idx="45">
                  <c:v>0.70094261892511978</c:v>
                </c:pt>
                <c:pt idx="46">
                  <c:v>-0.23223725891072408</c:v>
                </c:pt>
                <c:pt idx="47">
                  <c:v>-1.830036334026002</c:v>
                </c:pt>
                <c:pt idx="48">
                  <c:v>-0.58340465879443082</c:v>
                </c:pt>
                <c:pt idx="49">
                  <c:v>-1.9450106819516066</c:v>
                </c:pt>
                <c:pt idx="50">
                  <c:v>-2.0284642546831595</c:v>
                </c:pt>
                <c:pt idx="51">
                  <c:v>-0.50655807284614007</c:v>
                </c:pt>
                <c:pt idx="52">
                  <c:v>0.75839185281550436</c:v>
                </c:pt>
                <c:pt idx="53">
                  <c:v>-1.2551809669749805</c:v>
                </c:pt>
                <c:pt idx="54">
                  <c:v>5.4597129580704118E-2</c:v>
                </c:pt>
                <c:pt idx="55">
                  <c:v>0.10904850600162776</c:v>
                </c:pt>
                <c:pt idx="56">
                  <c:v>0.81985985866082534</c:v>
                </c:pt>
                <c:pt idx="57">
                  <c:v>-0.41731516252153911</c:v>
                </c:pt>
                <c:pt idx="58">
                  <c:v>1.2232481875986418</c:v>
                </c:pt>
                <c:pt idx="59">
                  <c:v>1.460256371739701</c:v>
                </c:pt>
                <c:pt idx="60">
                  <c:v>0.24712193604797072</c:v>
                </c:pt>
                <c:pt idx="61">
                  <c:v>-1.5391071240948246</c:v>
                </c:pt>
                <c:pt idx="62">
                  <c:v>0.16384477273352424</c:v>
                </c:pt>
                <c:pt idx="63">
                  <c:v>-3.7409100809514522</c:v>
                </c:pt>
                <c:pt idx="64">
                  <c:v>-1.1008520667221515</c:v>
                </c:pt>
                <c:pt idx="65">
                  <c:v>-2.0725692907027615</c:v>
                </c:pt>
                <c:pt idx="66">
                  <c:v>-1.9859865211055914</c:v>
                </c:pt>
                <c:pt idx="67">
                  <c:v>-1.0393474471494433</c:v>
                </c:pt>
                <c:pt idx="68">
                  <c:v>-0.20449909456715576</c:v>
                </c:pt>
                <c:pt idx="69">
                  <c:v>-2.1662468565970374</c:v>
                </c:pt>
                <c:pt idx="70">
                  <c:v>-1.3768023912554699</c:v>
                </c:pt>
                <c:pt idx="71">
                  <c:v>0.48178655061973386</c:v>
                </c:pt>
                <c:pt idx="72">
                  <c:v>-0.2882137217273123</c:v>
                </c:pt>
                <c:pt idx="73">
                  <c:v>0.77838427159965162</c:v>
                </c:pt>
                <c:pt idx="74">
                  <c:v>0.4206605813046243</c:v>
                </c:pt>
                <c:pt idx="75">
                  <c:v>0.51321592956158502</c:v>
                </c:pt>
                <c:pt idx="76">
                  <c:v>-0.10840807994049304</c:v>
                </c:pt>
                <c:pt idx="77">
                  <c:v>0.93478059860513385</c:v>
                </c:pt>
                <c:pt idx="78">
                  <c:v>-1.0193813175850879</c:v>
                </c:pt>
                <c:pt idx="79">
                  <c:v>-4.765430532366226</c:v>
                </c:pt>
                <c:pt idx="80">
                  <c:v>-0.19068426315302506</c:v>
                </c:pt>
                <c:pt idx="81">
                  <c:v>-0.43198941079269715</c:v>
                </c:pt>
                <c:pt idx="82">
                  <c:v>-0.66295410058926507</c:v>
                </c:pt>
                <c:pt idx="83">
                  <c:v>-2.441716398881459</c:v>
                </c:pt>
                <c:pt idx="84">
                  <c:v>-1.7940629383540372</c:v>
                </c:pt>
                <c:pt idx="85">
                  <c:v>-0.77980963977329976</c:v>
                </c:pt>
                <c:pt idx="86">
                  <c:v>-2.6477223010016706</c:v>
                </c:pt>
                <c:pt idx="87">
                  <c:v>0.61193641381499175</c:v>
                </c:pt>
                <c:pt idx="88">
                  <c:v>-0.52173233715537659</c:v>
                </c:pt>
                <c:pt idx="89">
                  <c:v>-2.118443243520979</c:v>
                </c:pt>
                <c:pt idx="90">
                  <c:v>-0.17690248401880565</c:v>
                </c:pt>
                <c:pt idx="91">
                  <c:v>-1.1432990668229883</c:v>
                </c:pt>
                <c:pt idx="92">
                  <c:v>-2.6819233259523571E-2</c:v>
                </c:pt>
                <c:pt idx="93">
                  <c:v>-0.59908371392311532</c:v>
                </c:pt>
                <c:pt idx="94">
                  <c:v>-0.37372000414041934</c:v>
                </c:pt>
                <c:pt idx="95">
                  <c:v>0.56165695034984586</c:v>
                </c:pt>
                <c:pt idx="96">
                  <c:v>0.86364572237339521</c:v>
                </c:pt>
                <c:pt idx="97">
                  <c:v>1.0750268690587861</c:v>
                </c:pt>
                <c:pt idx="98">
                  <c:v>-0.24616529221721672</c:v>
                </c:pt>
                <c:pt idx="99">
                  <c:v>-5.6552412589175045</c:v>
                </c:pt>
                <c:pt idx="100">
                  <c:v>-0.61487435219635722</c:v>
                </c:pt>
                <c:pt idx="101">
                  <c:v>0.19143271452774754</c:v>
                </c:pt>
                <c:pt idx="102">
                  <c:v>0.68253252187869773</c:v>
                </c:pt>
                <c:pt idx="103">
                  <c:v>-1.3515930310430357</c:v>
                </c:pt>
                <c:pt idx="104">
                  <c:v>0.33239998202775339</c:v>
                </c:pt>
                <c:pt idx="105">
                  <c:v>-0.85000978765212243</c:v>
                </c:pt>
                <c:pt idx="106">
                  <c:v>0.2331264824098479</c:v>
                </c:pt>
                <c:pt idx="107">
                  <c:v>0.59494999758863676</c:v>
                </c:pt>
                <c:pt idx="108">
                  <c:v>-3.545456158937748</c:v>
                </c:pt>
                <c:pt idx="109">
                  <c:v>9.5410553211410926E-2</c:v>
                </c:pt>
                <c:pt idx="110">
                  <c:v>-0.98019488499606855</c:v>
                </c:pt>
                <c:pt idx="111">
                  <c:v>-1.9054251504415249</c:v>
                </c:pt>
                <c:pt idx="112">
                  <c:v>-0.21834931188536261</c:v>
                </c:pt>
                <c:pt idx="113">
                  <c:v>-1.3025410435641152</c:v>
                </c:pt>
                <c:pt idx="114">
                  <c:v>0.49742165207504246</c:v>
                </c:pt>
                <c:pt idx="115">
                  <c:v>-0.14942878340290258</c:v>
                </c:pt>
                <c:pt idx="116">
                  <c:v>-1.2320908445680812</c:v>
                </c:pt>
                <c:pt idx="117">
                  <c:v>-0.88618735009697702</c:v>
                </c:pt>
                <c:pt idx="118">
                  <c:v>-0.69563754049924686</c:v>
                </c:pt>
                <c:pt idx="119">
                  <c:v>1.1079649107974414</c:v>
                </c:pt>
                <c:pt idx="120">
                  <c:v>0.31800960240875786</c:v>
                </c:pt>
                <c:pt idx="121">
                  <c:v>1.143264488513873</c:v>
                </c:pt>
                <c:pt idx="122">
                  <c:v>-0.92315099527630529</c:v>
                </c:pt>
                <c:pt idx="123">
                  <c:v>-1.6286730674348571</c:v>
                </c:pt>
                <c:pt idx="124">
                  <c:v>-1.4554312072063458</c:v>
                </c:pt>
                <c:pt idx="125">
                  <c:v>3.125211755884437E-4</c:v>
                </c:pt>
                <c:pt idx="126">
                  <c:v>4.1016979965212801E-2</c:v>
                </c:pt>
                <c:pt idx="127">
                  <c:v>0.73884309847212271</c:v>
                </c:pt>
                <c:pt idx="128">
                  <c:v>-1.7251928164942669</c:v>
                </c:pt>
                <c:pt idx="129">
                  <c:v>-0.40271401741652491</c:v>
                </c:pt>
                <c:pt idx="130">
                  <c:v>-0.76267465146004187</c:v>
                </c:pt>
                <c:pt idx="131">
                  <c:v>0.13639175369211157</c:v>
                </c:pt>
                <c:pt idx="132">
                  <c:v>0.79885903339057152</c:v>
                </c:pt>
                <c:pt idx="133">
                  <c:v>-0.7288653679147844</c:v>
                </c:pt>
                <c:pt idx="134">
                  <c:v>-4.3002889433146096</c:v>
                </c:pt>
                <c:pt idx="135">
                  <c:v>-0.2601357837455987</c:v>
                </c:pt>
                <c:pt idx="136">
                  <c:v>0.17762024889831821</c:v>
                </c:pt>
                <c:pt idx="137">
                  <c:v>0.27528228766384388</c:v>
                </c:pt>
                <c:pt idx="138">
                  <c:v>-2.57461823973766</c:v>
                </c:pt>
                <c:pt idx="139">
                  <c:v>1.387724869710179E-2</c:v>
                </c:pt>
                <c:pt idx="140">
                  <c:v>-0.16315143112361424</c:v>
                </c:pt>
                <c:pt idx="141">
                  <c:v>0.39083668001698862</c:v>
                </c:pt>
                <c:pt idx="142">
                  <c:v>-0.12205942832462266</c:v>
                </c:pt>
                <c:pt idx="143">
                  <c:v>0.57819499592815393</c:v>
                </c:pt>
                <c:pt idx="144">
                  <c:v>-3.2395686065793727</c:v>
                </c:pt>
                <c:pt idx="145">
                  <c:v>-0.31649045532304487</c:v>
                </c:pt>
                <c:pt idx="146">
                  <c:v>0.71970360508036524</c:v>
                </c:pt>
                <c:pt idx="147">
                  <c:v>-6.7559384648164494E-2</c:v>
                </c:pt>
                <c:pt idx="148">
                  <c:v>-1.0595746042421939</c:v>
                </c:pt>
                <c:pt idx="149">
                  <c:v>-0.35932174041202503</c:v>
                </c:pt>
                <c:pt idx="150">
                  <c:v>1.0147644028309679</c:v>
                </c:pt>
                <c:pt idx="151">
                  <c:v>0.40569299386768976</c:v>
                </c:pt>
                <c:pt idx="152">
                  <c:v>1.7328920039942408</c:v>
                </c:pt>
                <c:pt idx="153">
                  <c:v>0.52917932785041977</c:v>
                </c:pt>
                <c:pt idx="154">
                  <c:v>0.62916994966556006</c:v>
                </c:pt>
                <c:pt idx="155">
                  <c:v>-1.6600133341423726</c:v>
                </c:pt>
                <c:pt idx="156">
                  <c:v>-1.7591371333792023</c:v>
                </c:pt>
                <c:pt idx="157">
                  <c:v>-2.7261567555842294</c:v>
                </c:pt>
                <c:pt idx="158">
                  <c:v>-0.63078035031603541</c:v>
                </c:pt>
                <c:pt idx="159">
                  <c:v>-3.0034851172440451</c:v>
                </c:pt>
                <c:pt idx="160">
                  <c:v>-0.7971051110288192</c:v>
                </c:pt>
                <c:pt idx="161">
                  <c:v>-0.33070953867951092</c:v>
                </c:pt>
                <c:pt idx="162">
                  <c:v>2.7444550927448044E-2</c:v>
                </c:pt>
                <c:pt idx="163">
                  <c:v>-1.4024960226995493</c:v>
                </c:pt>
                <c:pt idx="164">
                  <c:v>-0.64680559725253228</c:v>
                </c:pt>
                <c:pt idx="165">
                  <c:v>-0.2741511234106655</c:v>
                </c:pt>
                <c:pt idx="166">
                  <c:v>-1.3252146007728062E-2</c:v>
                </c:pt>
                <c:pt idx="167">
                  <c:v>1.3224896667974666</c:v>
                </c:pt>
                <c:pt idx="168">
                  <c:v>-0.86800364550934783</c:v>
                </c:pt>
                <c:pt idx="169">
                  <c:v>-1.3268460782934055</c:v>
                </c:pt>
                <c:pt idx="170">
                  <c:v>-1.5682606770878951</c:v>
                </c:pt>
                <c:pt idx="171">
                  <c:v>-0.99966679221467625</c:v>
                </c:pt>
                <c:pt idx="172">
                  <c:v>-0.5678335163685595</c:v>
                </c:pt>
                <c:pt idx="173">
                  <c:v>-0.81456649660826386</c:v>
                </c:pt>
                <c:pt idx="174">
                  <c:v>-1.5981029721119222</c:v>
                </c:pt>
                <c:pt idx="175">
                  <c:v>-0.44673958571076677</c:v>
                </c:pt>
                <c:pt idx="176">
                  <c:v>8.1791199056533828E-2</c:v>
                </c:pt>
                <c:pt idx="177">
                  <c:v>-0.90456750545322639</c:v>
                </c:pt>
                <c:pt idx="178">
                  <c:v>6.8187639358140664E-2</c:v>
                </c:pt>
                <c:pt idx="179">
                  <c:v>-2.3808720298126103</c:v>
                </c:pt>
                <c:pt idx="180">
                  <c:v>-0.13573222214235939</c:v>
                </c:pt>
                <c:pt idx="181">
                  <c:v>-0.30232601246284735</c:v>
                </c:pt>
                <c:pt idx="182">
                  <c:v>-1.0800726800327805</c:v>
                </c:pt>
                <c:pt idx="183">
                  <c:v>0.98690558082479396</c:v>
                </c:pt>
                <c:pt idx="184">
                  <c:v>1.5622807090693376</c:v>
                </c:pt>
                <c:pt idx="185">
                  <c:v>-0.47647929510700066</c:v>
                </c:pt>
                <c:pt idx="186">
                  <c:v>-2.2684042547347332</c:v>
                </c:pt>
                <c:pt idx="187">
                  <c:v>0.88655321427191325</c:v>
                </c:pt>
                <c:pt idx="188">
                  <c:v>-3.9826791979116569</c:v>
                </c:pt>
                <c:pt idx="189">
                  <c:v>-0.96095701903800135</c:v>
                </c:pt>
                <c:pt idx="190">
                  <c:v>0.43574627008160915</c:v>
                </c:pt>
                <c:pt idx="191">
                  <c:v>-0.55236671676695037</c:v>
                </c:pt>
                <c:pt idx="192">
                  <c:v>0.37608518364832455</c:v>
                </c:pt>
                <c:pt idx="193">
                  <c:v>-1.2093723029352383</c:v>
                </c:pt>
                <c:pt idx="194">
                  <c:v>1.3842879870870894</c:v>
                </c:pt>
                <c:pt idx="195">
                  <c:v>-0.46156856717445399</c:v>
                </c:pt>
                <c:pt idx="196">
                  <c:v>-1.1870102202766912</c:v>
                </c:pt>
                <c:pt idx="197">
                  <c:v>-9.4775849256034564E-2</c:v>
                </c:pt>
                <c:pt idx="198">
                  <c:v>-1.1219236936771766</c:v>
                </c:pt>
                <c:pt idx="199">
                  <c:v>0.6466677144563665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7.1'!$S$43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7.1'!$S$44:$S$45</c:f>
              <c:numCache>
                <c:formatCode>General</c:formatCode>
                <c:ptCount val="2"/>
                <c:pt idx="0">
                  <c:v>2.1451428375510391</c:v>
                </c:pt>
                <c:pt idx="1">
                  <c:v>-2.1085632792103692</c:v>
                </c:pt>
              </c:numCache>
            </c:numRef>
          </c:xVal>
          <c:yVal>
            <c:numRef>
              <c:f>'Ex 7.1'!$T$44:$T$45</c:f>
              <c:numCache>
                <c:formatCode>General</c:formatCode>
                <c:ptCount val="2"/>
                <c:pt idx="0">
                  <c:v>2</c:v>
                </c:pt>
                <c:pt idx="1">
                  <c:v>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60384"/>
        <c:axId val="96170752"/>
      </c:scatterChart>
      <c:valAx>
        <c:axId val="9616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ln Data</a:t>
                </a:r>
              </a:p>
            </c:rich>
          </c:tx>
          <c:layout>
            <c:manualLayout>
              <c:xMode val="edge"/>
              <c:yMode val="edge"/>
              <c:x val="0.47426849128828052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170752"/>
        <c:crosses val="autoZero"/>
        <c:crossBetween val="midCat"/>
      </c:valAx>
      <c:valAx>
        <c:axId val="96170752"/>
        <c:scaling>
          <c:orientation val="minMax"/>
          <c:max val="2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ln(</a:t>
                </a:r>
                <a:r>
                  <a:rPr lang="en-US" sz="1200" baseline="0"/>
                  <a:t> -ln(1-CDF))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7.2304706837150482E-3"/>
              <c:y val="0.373363695837536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1603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Lognormal Probit Plot</a:t>
            </a:r>
          </a:p>
        </c:rich>
      </c:tx>
      <c:layout>
        <c:manualLayout>
          <c:xMode val="edge"/>
          <c:yMode val="edge"/>
          <c:x val="0.3083471229416288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15551176787725E-2"/>
          <c:y val="0.13695446406625644"/>
          <c:w val="0.86195238080327108"/>
          <c:h val="0.731642206076645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7.1'!$K$9:$K$208</c:f>
              <c:numCache>
                <c:formatCode>General</c:formatCode>
                <c:ptCount val="200"/>
                <c:pt idx="0">
                  <c:v>6.717613340109839E-2</c:v>
                </c:pt>
                <c:pt idx="1">
                  <c:v>0.71289666925681427</c:v>
                </c:pt>
                <c:pt idx="2">
                  <c:v>1.1436071882211953</c:v>
                </c:pt>
                <c:pt idx="3">
                  <c:v>1.296288517288591</c:v>
                </c:pt>
                <c:pt idx="4">
                  <c:v>0.73262483074453166</c:v>
                </c:pt>
                <c:pt idx="5">
                  <c:v>0.64082253464344807</c:v>
                </c:pt>
                <c:pt idx="6">
                  <c:v>0.28260491033408053</c:v>
                </c:pt>
                <c:pt idx="7">
                  <c:v>0.41823745781350019</c:v>
                </c:pt>
                <c:pt idx="8">
                  <c:v>1.234598309409797</c:v>
                </c:pt>
                <c:pt idx="9">
                  <c:v>0.88837528964972323</c:v>
                </c:pt>
                <c:pt idx="10">
                  <c:v>0.87806712564802136</c:v>
                </c:pt>
                <c:pt idx="11">
                  <c:v>0.71948449999318465</c:v>
                </c:pt>
                <c:pt idx="12">
                  <c:v>-0.65542068569026379</c:v>
                </c:pt>
                <c:pt idx="13">
                  <c:v>1.2010033442109362</c:v>
                </c:pt>
                <c:pt idx="14">
                  <c:v>-0.27694484138344927</c:v>
                </c:pt>
                <c:pt idx="15">
                  <c:v>1.195788824909195</c:v>
                </c:pt>
                <c:pt idx="16">
                  <c:v>1.6735497484588342</c:v>
                </c:pt>
                <c:pt idx="17">
                  <c:v>1.2674195964848307</c:v>
                </c:pt>
                <c:pt idx="18">
                  <c:v>0.33618539737998177</c:v>
                </c:pt>
                <c:pt idx="19">
                  <c:v>-0.40023701510740428</c:v>
                </c:pt>
                <c:pt idx="20">
                  <c:v>1.3786237295769419</c:v>
                </c:pt>
                <c:pt idx="21">
                  <c:v>1.2631798367375007</c:v>
                </c:pt>
                <c:pt idx="22">
                  <c:v>1.3561791540959089</c:v>
                </c:pt>
                <c:pt idx="23">
                  <c:v>-0.55251605029152495</c:v>
                </c:pt>
                <c:pt idx="24">
                  <c:v>0.39128415271499362</c:v>
                </c:pt>
                <c:pt idx="25">
                  <c:v>-0.19349307056624859</c:v>
                </c:pt>
                <c:pt idx="26">
                  <c:v>0.54281591408186602</c:v>
                </c:pt>
                <c:pt idx="27">
                  <c:v>-0.31393913000726997</c:v>
                </c:pt>
                <c:pt idx="28">
                  <c:v>1.0458656509164284</c:v>
                </c:pt>
                <c:pt idx="29">
                  <c:v>0.1680068067653413</c:v>
                </c:pt>
                <c:pt idx="30">
                  <c:v>1.0341824162116298</c:v>
                </c:pt>
                <c:pt idx="31">
                  <c:v>1.1606260923217742</c:v>
                </c:pt>
                <c:pt idx="32">
                  <c:v>1.6152686942036847</c:v>
                </c:pt>
                <c:pt idx="33">
                  <c:v>1.2872668910293763</c:v>
                </c:pt>
                <c:pt idx="34">
                  <c:v>0.84033317326400292</c:v>
                </c:pt>
                <c:pt idx="35">
                  <c:v>1.7224393372057649</c:v>
                </c:pt>
                <c:pt idx="36">
                  <c:v>-0.44798642084273133</c:v>
                </c:pt>
                <c:pt idx="37">
                  <c:v>0.28379196878764279</c:v>
                </c:pt>
                <c:pt idx="38">
                  <c:v>1.3550593840564045</c:v>
                </c:pt>
                <c:pt idx="39">
                  <c:v>1.044836430716926</c:v>
                </c:pt>
                <c:pt idx="40">
                  <c:v>1.5884142840902618</c:v>
                </c:pt>
                <c:pt idx="41">
                  <c:v>1.7471416385085461</c:v>
                </c:pt>
                <c:pt idx="42">
                  <c:v>0.82822770598502926</c:v>
                </c:pt>
                <c:pt idx="43">
                  <c:v>1.537141015818581</c:v>
                </c:pt>
                <c:pt idx="44">
                  <c:v>1.4546755519312207</c:v>
                </c:pt>
                <c:pt idx="45">
                  <c:v>1.4644443937259268</c:v>
                </c:pt>
                <c:pt idx="46">
                  <c:v>0.94485043704578198</c:v>
                </c:pt>
                <c:pt idx="47">
                  <c:v>8.9072760132217918E-2</c:v>
                </c:pt>
                <c:pt idx="48">
                  <c:v>0.80332108024782445</c:v>
                </c:pt>
                <c:pt idx="49">
                  <c:v>3.367861823906193E-2</c:v>
                </c:pt>
                <c:pt idx="50">
                  <c:v>-9.7119561241249819E-3</c:v>
                </c:pt>
                <c:pt idx="51">
                  <c:v>0.83157367499376822</c:v>
                </c:pt>
                <c:pt idx="52">
                  <c:v>1.490963839425818</c:v>
                </c:pt>
                <c:pt idx="53">
                  <c:v>0.39897816349507675</c:v>
                </c:pt>
                <c:pt idx="54">
                  <c:v>1.1011469548377129</c:v>
                </c:pt>
                <c:pt idx="55">
                  <c:v>1.1380521899847118</c:v>
                </c:pt>
                <c:pt idx="56">
                  <c:v>1.5182404634131226</c:v>
                </c:pt>
                <c:pt idx="57">
                  <c:v>0.8701336890093897</c:v>
                </c:pt>
                <c:pt idx="58">
                  <c:v>1.7427785199428167</c:v>
                </c:pt>
                <c:pt idx="59">
                  <c:v>1.7998521097486251</c:v>
                </c:pt>
                <c:pt idx="60">
                  <c:v>1.2259306280316178</c:v>
                </c:pt>
                <c:pt idx="61">
                  <c:v>0.25969910310713051</c:v>
                </c:pt>
                <c:pt idx="62">
                  <c:v>1.1717902395449205</c:v>
                </c:pt>
                <c:pt idx="63">
                  <c:v>-0.99373941539772692</c:v>
                </c:pt>
                <c:pt idx="64">
                  <c:v>0.50734149187189637</c:v>
                </c:pt>
                <c:pt idx="65">
                  <c:v>-1.4212710993350633E-2</c:v>
                </c:pt>
                <c:pt idx="66">
                  <c:v>4.2823643866837131E-3</c:v>
                </c:pt>
                <c:pt idx="67">
                  <c:v>0.51343825988004466</c:v>
                </c:pt>
                <c:pt idx="68">
                  <c:v>0.94654266671123433</c:v>
                </c:pt>
                <c:pt idx="69">
                  <c:v>-0.11146721781231483</c:v>
                </c:pt>
                <c:pt idx="70">
                  <c:v>0.36623504286262265</c:v>
                </c:pt>
                <c:pt idx="71">
                  <c:v>1.3583010792760453</c:v>
                </c:pt>
                <c:pt idx="72">
                  <c:v>0.92739601690398565</c:v>
                </c:pt>
                <c:pt idx="73">
                  <c:v>1.4945615458077062</c:v>
                </c:pt>
                <c:pt idx="74">
                  <c:v>1.3140471738343964</c:v>
                </c:pt>
                <c:pt idx="75">
                  <c:v>1.3750740643333044</c:v>
                </c:pt>
                <c:pt idx="76">
                  <c:v>1.0101696107037168</c:v>
                </c:pt>
                <c:pt idx="77">
                  <c:v>1.6061170615233937</c:v>
                </c:pt>
                <c:pt idx="78">
                  <c:v>0.51392878117114604</c:v>
                </c:pt>
                <c:pt idx="79">
                  <c:v>-1.2928720265475753</c:v>
                </c:pt>
                <c:pt idx="80">
                  <c:v>0.95460817141079501</c:v>
                </c:pt>
                <c:pt idx="81">
                  <c:v>0.86497250587773444</c:v>
                </c:pt>
                <c:pt idx="82">
                  <c:v>0.73473836178155216</c:v>
                </c:pt>
                <c:pt idx="83">
                  <c:v>-0.31176691431159065</c:v>
                </c:pt>
                <c:pt idx="84">
                  <c:v>0.10816582830615955</c:v>
                </c:pt>
                <c:pt idx="85">
                  <c:v>0.69159094011794731</c:v>
                </c:pt>
                <c:pt idx="86">
                  <c:v>-0.35241541149755212</c:v>
                </c:pt>
                <c:pt idx="87">
                  <c:v>1.4203149072459458</c:v>
                </c:pt>
                <c:pt idx="88">
                  <c:v>0.82893282025922754</c:v>
                </c:pt>
                <c:pt idx="89">
                  <c:v>-9.4461092687563586E-2</c:v>
                </c:pt>
                <c:pt idx="90">
                  <c:v>0.95599586304058704</c:v>
                </c:pt>
                <c:pt idx="91">
                  <c:v>0.46278697727711476</c:v>
                </c:pt>
                <c:pt idx="92">
                  <c:v>1.0463193537586561</c:v>
                </c:pt>
                <c:pt idx="93">
                  <c:v>0.80152753109720565</c:v>
                </c:pt>
                <c:pt idx="94">
                  <c:v>0.87861204970802564</c:v>
                </c:pt>
                <c:pt idx="95">
                  <c:v>1.3964503877103116</c:v>
                </c:pt>
                <c:pt idx="96">
                  <c:v>1.5377225907375198</c:v>
                </c:pt>
                <c:pt idx="97">
                  <c:v>1.6827742676524138</c:v>
                </c:pt>
                <c:pt idx="98">
                  <c:v>0.93988743285612641</c:v>
                </c:pt>
                <c:pt idx="99">
                  <c:v>-1.3781232651629156</c:v>
                </c:pt>
                <c:pt idx="100">
                  <c:v>0.78417764338540852</c:v>
                </c:pt>
                <c:pt idx="101">
                  <c:v>1.1947339956967757</c:v>
                </c:pt>
                <c:pt idx="102">
                  <c:v>1.4564207860082932</c:v>
                </c:pt>
                <c:pt idx="103">
                  <c:v>0.37983677493386042</c:v>
                </c:pt>
                <c:pt idx="104">
                  <c:v>1.2867261419389944</c:v>
                </c:pt>
                <c:pt idx="105">
                  <c:v>0.62809277532766683</c:v>
                </c:pt>
                <c:pt idx="106">
                  <c:v>1.2101407902605239</c:v>
                </c:pt>
                <c:pt idx="107">
                  <c:v>1.41224537635536</c:v>
                </c:pt>
                <c:pt idx="108">
                  <c:v>-0.70984182661058692</c:v>
                </c:pt>
                <c:pt idx="109">
                  <c:v>1.1250766911904668</c:v>
                </c:pt>
                <c:pt idx="110">
                  <c:v>0.52013597987749804</c:v>
                </c:pt>
                <c:pt idx="111">
                  <c:v>5.187574403938227E-2</c:v>
                </c:pt>
                <c:pt idx="112">
                  <c:v>0.94634019746806064</c:v>
                </c:pt>
                <c:pt idx="113">
                  <c:v>0.38644432934778772</c:v>
                </c:pt>
                <c:pt idx="114">
                  <c:v>1.3662676794604061</c:v>
                </c:pt>
                <c:pt idx="115">
                  <c:v>0.98255489374716953</c:v>
                </c:pt>
                <c:pt idx="116">
                  <c:v>0.40309614758811785</c:v>
                </c:pt>
                <c:pt idx="117">
                  <c:v>0.58473430643162017</c:v>
                </c:pt>
                <c:pt idx="118">
                  <c:v>0.72476370866548878</c:v>
                </c:pt>
                <c:pt idx="119">
                  <c:v>1.6861604797395306</c:v>
                </c:pt>
                <c:pt idx="120">
                  <c:v>1.2833190446496618</c:v>
                </c:pt>
                <c:pt idx="121">
                  <c:v>1.7066117022423999</c:v>
                </c:pt>
                <c:pt idx="122">
                  <c:v>0.55803313424733991</c:v>
                </c:pt>
                <c:pt idx="123">
                  <c:v>0.20986487403221954</c:v>
                </c:pt>
                <c:pt idx="124">
                  <c:v>0.33301391578638051</c:v>
                </c:pt>
                <c:pt idx="125">
                  <c:v>1.052275714115293</c:v>
                </c:pt>
                <c:pt idx="126">
                  <c:v>1.080224317500228</c:v>
                </c:pt>
                <c:pt idx="127">
                  <c:v>1.4689812319896658</c:v>
                </c:pt>
                <c:pt idx="128">
                  <c:v>0.14778923621318463</c:v>
                </c:pt>
                <c:pt idx="129">
                  <c:v>0.87081146137727417</c:v>
                </c:pt>
                <c:pt idx="130">
                  <c:v>0.70856565993692744</c:v>
                </c:pt>
                <c:pt idx="131">
                  <c:v>1.1590048271469002</c:v>
                </c:pt>
                <c:pt idx="132">
                  <c:v>1.5147959629717798</c:v>
                </c:pt>
                <c:pt idx="133">
                  <c:v>0.71348903623730187</c:v>
                </c:pt>
                <c:pt idx="134">
                  <c:v>-1.2899941780271806</c:v>
                </c:pt>
                <c:pt idx="135">
                  <c:v>0.93809410638112745</c:v>
                </c:pt>
                <c:pt idx="136">
                  <c:v>1.1751437167031127</c:v>
                </c:pt>
                <c:pt idx="137">
                  <c:v>1.2523978371283002</c:v>
                </c:pt>
                <c:pt idx="138">
                  <c:v>-0.34019691730125834</c:v>
                </c:pt>
                <c:pt idx="139">
                  <c:v>1.0680903975835592</c:v>
                </c:pt>
                <c:pt idx="140">
                  <c:v>0.96250271613474614</c:v>
                </c:pt>
                <c:pt idx="141">
                  <c:v>1.3060989805483065</c:v>
                </c:pt>
                <c:pt idx="142">
                  <c:v>1.0045875415341861</c:v>
                </c:pt>
                <c:pt idx="143">
                  <c:v>1.4120176684027537</c:v>
                </c:pt>
                <c:pt idx="144">
                  <c:v>-0.60107110270048858</c:v>
                </c:pt>
                <c:pt idx="145">
                  <c:v>0.8969804381979628</c:v>
                </c:pt>
                <c:pt idx="146">
                  <c:v>1.4685913448549779</c:v>
                </c:pt>
                <c:pt idx="147">
                  <c:v>1.0438495711158882</c:v>
                </c:pt>
                <c:pt idx="148">
                  <c:v>0.51145491389555486</c:v>
                </c:pt>
                <c:pt idx="149">
                  <c:v>0.88481766598338063</c:v>
                </c:pt>
                <c:pt idx="150">
                  <c:v>1.6666306938000399</c:v>
                </c:pt>
                <c:pt idx="151">
                  <c:v>1.3118275498460676</c:v>
                </c:pt>
                <c:pt idx="152">
                  <c:v>1.9099080594498705</c:v>
                </c:pt>
                <c:pt idx="153">
                  <c:v>1.3765689692773502</c:v>
                </c:pt>
                <c:pt idx="154">
                  <c:v>1.4355128473602878</c:v>
                </c:pt>
                <c:pt idx="155">
                  <c:v>0.17872813468970974</c:v>
                </c:pt>
                <c:pt idx="156">
                  <c:v>0.13435660357169629</c:v>
                </c:pt>
                <c:pt idx="157">
                  <c:v>-0.35576719890677866</c:v>
                </c:pt>
                <c:pt idx="158">
                  <c:v>0.7822954253828226</c:v>
                </c:pt>
                <c:pt idx="159">
                  <c:v>-0.48762818246065942</c:v>
                </c:pt>
                <c:pt idx="160">
                  <c:v>0.6799248518097345</c:v>
                </c:pt>
                <c:pt idx="161">
                  <c:v>0.89039976814827382</c:v>
                </c:pt>
                <c:pt idx="162">
                  <c:v>1.0713671090336438</c:v>
                </c:pt>
                <c:pt idx="163">
                  <c:v>0.35358643737776019</c:v>
                </c:pt>
                <c:pt idx="164">
                  <c:v>0.74146368689462938</c:v>
                </c:pt>
                <c:pt idx="165">
                  <c:v>0.93193005148700281</c:v>
                </c:pt>
                <c:pt idx="166">
                  <c:v>1.0498838755091222</c:v>
                </c:pt>
                <c:pt idx="167">
                  <c:v>1.7706563637550037</c:v>
                </c:pt>
                <c:pt idx="168">
                  <c:v>0.61905611155919393</c:v>
                </c:pt>
                <c:pt idx="169">
                  <c:v>0.3809371481598765</c:v>
                </c:pt>
                <c:pt idx="170">
                  <c:v>0.25879732949823159</c:v>
                </c:pt>
                <c:pt idx="171">
                  <c:v>0.51696671280205986</c:v>
                </c:pt>
                <c:pt idx="172">
                  <c:v>0.80442687532661861</c:v>
                </c:pt>
                <c:pt idx="173">
                  <c:v>0.65076253474355383</c:v>
                </c:pt>
                <c:pt idx="174">
                  <c:v>0.25755997470938041</c:v>
                </c:pt>
                <c:pt idx="175">
                  <c:v>0.86105460163719949</c:v>
                </c:pt>
                <c:pt idx="176">
                  <c:v>1.1147824768043662</c:v>
                </c:pt>
                <c:pt idx="177">
                  <c:v>0.57012114144116322</c:v>
                </c:pt>
                <c:pt idx="178">
                  <c:v>1.1018032171731234</c:v>
                </c:pt>
                <c:pt idx="179">
                  <c:v>-0.29872804900003563</c:v>
                </c:pt>
                <c:pt idx="180">
                  <c:v>0.99533111071717695</c:v>
                </c:pt>
                <c:pt idx="181">
                  <c:v>0.924753205515503</c:v>
                </c:pt>
                <c:pt idx="182">
                  <c:v>0.50999872707331273</c:v>
                </c:pt>
                <c:pt idx="183">
                  <c:v>1.6210073231816933</c:v>
                </c:pt>
                <c:pt idx="184">
                  <c:v>1.8587729913135733</c:v>
                </c:pt>
                <c:pt idx="185">
                  <c:v>0.84691035495030276</c:v>
                </c:pt>
                <c:pt idx="186">
                  <c:v>-0.25745799928871793</c:v>
                </c:pt>
                <c:pt idx="187">
                  <c:v>1.5510599815091719</c:v>
                </c:pt>
                <c:pt idx="188">
                  <c:v>-1.2175083274385117</c:v>
                </c:pt>
                <c:pt idx="189">
                  <c:v>0.52260470622642163</c:v>
                </c:pt>
                <c:pt idx="190">
                  <c:v>1.3172398694436243</c:v>
                </c:pt>
                <c:pt idx="191">
                  <c:v>0.81723645286614299</c:v>
                </c:pt>
                <c:pt idx="192">
                  <c:v>1.302343403423585</c:v>
                </c:pt>
                <c:pt idx="193">
                  <c:v>0.40555422273027547</c:v>
                </c:pt>
                <c:pt idx="194">
                  <c:v>1.7985087373300155</c:v>
                </c:pt>
                <c:pt idx="195">
                  <c:v>0.84838371543658309</c:v>
                </c:pt>
                <c:pt idx="196">
                  <c:v>0.41301255746862925</c:v>
                </c:pt>
                <c:pt idx="197">
                  <c:v>1.0250621958462398</c:v>
                </c:pt>
                <c:pt idx="198">
                  <c:v>0.48757993994044552</c:v>
                </c:pt>
                <c:pt idx="199">
                  <c:v>1.4499253463037491</c:v>
                </c:pt>
              </c:numCache>
            </c:numRef>
          </c:xVal>
          <c:yVal>
            <c:numRef>
              <c:f>'Ex 7.1'!$I$9:$I$208</c:f>
              <c:numCache>
                <c:formatCode>General</c:formatCode>
                <c:ptCount val="200"/>
                <c:pt idx="0">
                  <c:v>-1.0659922490614977</c:v>
                </c:pt>
                <c:pt idx="1">
                  <c:v>-0.31140990888038428</c:v>
                </c:pt>
                <c:pt idx="2">
                  <c:v>0.45973202050225337</c:v>
                </c:pt>
                <c:pt idx="3">
                  <c:v>0.71267336124007696</c:v>
                </c:pt>
                <c:pt idx="4">
                  <c:v>-0.2592929978290815</c:v>
                </c:pt>
                <c:pt idx="5">
                  <c:v>-0.37778701270085818</c:v>
                </c:pt>
                <c:pt idx="6">
                  <c:v>-0.8484137552208213</c:v>
                </c:pt>
                <c:pt idx="7">
                  <c:v>-0.61898211112271218</c:v>
                </c:pt>
                <c:pt idx="8">
                  <c:v>0.60390292558359793</c:v>
                </c:pt>
                <c:pt idx="9">
                  <c:v>1.8763288596579494E-2</c:v>
                </c:pt>
                <c:pt idx="10">
                  <c:v>-1.8763288596579355E-2</c:v>
                </c:pt>
                <c:pt idx="11">
                  <c:v>-0.28525458772371731</c:v>
                </c:pt>
                <c:pt idx="12">
                  <c:v>-1.8325718510313058</c:v>
                </c:pt>
                <c:pt idx="13">
                  <c:v>0.55945929566790242</c:v>
                </c:pt>
                <c:pt idx="14">
                  <c:v>-1.3206240594830998</c:v>
                </c:pt>
                <c:pt idx="15">
                  <c:v>0.54489120823511805</c:v>
                </c:pt>
                <c:pt idx="16">
                  <c:v>1.5684915216655266</c:v>
                </c:pt>
                <c:pt idx="17">
                  <c:v>0.64957302229678349</c:v>
                </c:pt>
                <c:pt idx="18">
                  <c:v>-0.79580101002689541</c:v>
                </c:pt>
                <c:pt idx="19">
                  <c:v>-1.5684915216655271</c:v>
                </c:pt>
                <c:pt idx="20">
                  <c:v>0.92246241734752488</c:v>
                </c:pt>
                <c:pt idx="21">
                  <c:v>0.63420337728935972</c:v>
                </c:pt>
                <c:pt idx="22">
                  <c:v>0.83062125279066967</c:v>
                </c:pt>
                <c:pt idx="23">
                  <c:v>-1.712381710620517</c:v>
                </c:pt>
                <c:pt idx="24">
                  <c:v>-0.69664027541452611</c:v>
                </c:pt>
                <c:pt idx="25">
                  <c:v>-1.263006548446578</c:v>
                </c:pt>
                <c:pt idx="26">
                  <c:v>-0.45973202050225354</c:v>
                </c:pt>
                <c:pt idx="27">
                  <c:v>-1.4163036257244224</c:v>
                </c:pt>
                <c:pt idx="28">
                  <c:v>0.29830673829035242</c:v>
                </c:pt>
                <c:pt idx="29">
                  <c:v>-0.96144723227760642</c:v>
                </c:pt>
                <c:pt idx="30">
                  <c:v>0.2592929978290815</c:v>
                </c:pt>
                <c:pt idx="31">
                  <c:v>0.48771954888450414</c:v>
                </c:pt>
                <c:pt idx="32">
                  <c:v>1.4512631910577387</c:v>
                </c:pt>
                <c:pt idx="33">
                  <c:v>0.69664027541452611</c:v>
                </c:pt>
                <c:pt idx="34">
                  <c:v>-0.10652016045293462</c:v>
                </c:pt>
                <c:pt idx="35">
                  <c:v>1.7692851078409648</c:v>
                </c:pt>
                <c:pt idx="36">
                  <c:v>-1.6128070814723279</c:v>
                </c:pt>
                <c:pt idx="37">
                  <c:v>-0.83062125279067045</c:v>
                </c:pt>
                <c:pt idx="38">
                  <c:v>0.81308789770500389</c:v>
                </c:pt>
                <c:pt idx="39">
                  <c:v>0.28525458772371748</c:v>
                </c:pt>
                <c:pt idx="40">
                  <c:v>1.3829941271006372</c:v>
                </c:pt>
                <c:pt idx="41">
                  <c:v>1.9041839786906027</c:v>
                </c:pt>
                <c:pt idx="42">
                  <c:v>-0.14434310613471857</c:v>
                </c:pt>
                <c:pt idx="43">
                  <c:v>1.2912794713519364</c:v>
                </c:pt>
                <c:pt idx="44">
                  <c:v>1.0659922490614977</c:v>
                </c:pt>
                <c:pt idx="45">
                  <c:v>1.1112353339257335</c:v>
                </c:pt>
                <c:pt idx="46">
                  <c:v>0.11910821713417175</c:v>
                </c:pt>
                <c:pt idx="47">
                  <c:v>-1.0441690455889392</c:v>
                </c:pt>
                <c:pt idx="48">
                  <c:v>-0.18237375463848368</c:v>
                </c:pt>
                <c:pt idx="49">
                  <c:v>-1.1112353339257341</c:v>
                </c:pt>
                <c:pt idx="50">
                  <c:v>-1.1588753792244371</c:v>
                </c:pt>
                <c:pt idx="51">
                  <c:v>-0.11910821713417175</c:v>
                </c:pt>
                <c:pt idx="52">
                  <c:v>1.1837123561092817</c:v>
                </c:pt>
                <c:pt idx="53">
                  <c:v>-0.68078430267664325</c:v>
                </c:pt>
                <c:pt idx="54">
                  <c:v>0.39125496660919462</c:v>
                </c:pt>
                <c:pt idx="55">
                  <c:v>0.44587350369822742</c:v>
                </c:pt>
                <c:pt idx="56">
                  <c:v>1.2630065484465773</c:v>
                </c:pt>
                <c:pt idx="57">
                  <c:v>-4.379243125769644E-2</c:v>
                </c:pt>
                <c:pt idx="58">
                  <c:v>1.8325718510313052</c:v>
                </c:pt>
                <c:pt idx="59">
                  <c:v>2.2122976151794482</c:v>
                </c:pt>
                <c:pt idx="60">
                  <c:v>0.58895982595082219</c:v>
                </c:pt>
                <c:pt idx="61">
                  <c:v>-0.86647898678975677</c:v>
                </c:pt>
                <c:pt idx="62">
                  <c:v>0.50185650440009322</c:v>
                </c:pt>
                <c:pt idx="63">
                  <c:v>-1.9871462915396887</c:v>
                </c:pt>
                <c:pt idx="64">
                  <c:v>-0.57414709947414488</c:v>
                </c:pt>
                <c:pt idx="65">
                  <c:v>-1.1837123561092822</c:v>
                </c:pt>
                <c:pt idx="66">
                  <c:v>-1.1347334299493967</c:v>
                </c:pt>
                <c:pt idx="67">
                  <c:v>-0.53043785845923541</c:v>
                </c:pt>
                <c:pt idx="68">
                  <c:v>0.14434310613471857</c:v>
                </c:pt>
                <c:pt idx="69">
                  <c:v>-1.2357086898512508</c:v>
                </c:pt>
                <c:pt idx="70">
                  <c:v>-0.76191994645949512</c:v>
                </c:pt>
                <c:pt idx="71">
                  <c:v>0.84841375522082119</c:v>
                </c:pt>
                <c:pt idx="72">
                  <c:v>6.8849042454066312E-2</c:v>
                </c:pt>
                <c:pt idx="73">
                  <c:v>1.2093018348920097</c:v>
                </c:pt>
                <c:pt idx="74">
                  <c:v>0.77874873018302038</c:v>
                </c:pt>
                <c:pt idx="75">
                  <c:v>0.88483152301530998</c:v>
                </c:pt>
                <c:pt idx="76">
                  <c:v>0.2335050334137195</c:v>
                </c:pt>
                <c:pt idx="77">
                  <c:v>1.4163036257244219</c:v>
                </c:pt>
                <c:pt idx="78">
                  <c:v>-0.51609447991924218</c:v>
                </c:pt>
                <c:pt idx="79">
                  <c:v>-2.3874422545356238</c:v>
                </c:pt>
                <c:pt idx="80">
                  <c:v>0.15699409614643048</c:v>
                </c:pt>
                <c:pt idx="81">
                  <c:v>-5.6316317022151882E-2</c:v>
                </c:pt>
                <c:pt idx="82">
                  <c:v>-0.24637853400043941</c:v>
                </c:pt>
                <c:pt idx="83">
                  <c:v>-1.3829941271006392</c:v>
                </c:pt>
                <c:pt idx="84">
                  <c:v>-1.0228321261036526</c:v>
                </c:pt>
                <c:pt idx="85">
                  <c:v>-0.33778005379514503</c:v>
                </c:pt>
                <c:pt idx="86">
                  <c:v>-1.4880923263362802</c:v>
                </c:pt>
                <c:pt idx="87">
                  <c:v>1.0019509868815022</c:v>
                </c:pt>
                <c:pt idx="88">
                  <c:v>-0.13171517670012142</c:v>
                </c:pt>
                <c:pt idx="89">
                  <c:v>-1.2093018348920097</c:v>
                </c:pt>
                <c:pt idx="90">
                  <c:v>0.16967026370190358</c:v>
                </c:pt>
                <c:pt idx="91">
                  <c:v>-0.60390292558359804</c:v>
                </c:pt>
                <c:pt idx="92">
                  <c:v>0.31140990888038406</c:v>
                </c:pt>
                <c:pt idx="93">
                  <c:v>-0.19510674636432496</c:v>
                </c:pt>
                <c:pt idx="94">
                  <c:v>-6.2541033315154067E-3</c:v>
                </c:pt>
                <c:pt idx="95">
                  <c:v>0.94177590213267615</c:v>
                </c:pt>
                <c:pt idx="96">
                  <c:v>1.3206240594830998</c:v>
                </c:pt>
                <c:pt idx="97">
                  <c:v>1.6128070814723268</c:v>
                </c:pt>
                <c:pt idx="98">
                  <c:v>0.10652016045293451</c:v>
                </c:pt>
                <c:pt idx="99">
                  <c:v>-2.6975095569769199</c:v>
                </c:pt>
                <c:pt idx="100">
                  <c:v>-0.20787145065533047</c:v>
                </c:pt>
                <c:pt idx="101">
                  <c:v>0.5304378584592353</c:v>
                </c:pt>
                <c:pt idx="102">
                  <c:v>1.088335314817922</c:v>
                </c:pt>
                <c:pt idx="103">
                  <c:v>-0.74530423031537774</c:v>
                </c:pt>
                <c:pt idx="104">
                  <c:v>0.68078430267664325</c:v>
                </c:pt>
                <c:pt idx="105">
                  <c:v>-0.39125496660919462</c:v>
                </c:pt>
                <c:pt idx="106">
                  <c:v>0.57414709947414444</c:v>
                </c:pt>
                <c:pt idx="107">
                  <c:v>0.98149782715935407</c:v>
                </c:pt>
                <c:pt idx="108">
                  <c:v>-1.9041839786906032</c:v>
                </c:pt>
                <c:pt idx="109">
                  <c:v>0.43210009909511987</c:v>
                </c:pt>
                <c:pt idx="110">
                  <c:v>-0.48771954888450458</c:v>
                </c:pt>
                <c:pt idx="111">
                  <c:v>-1.0883353148179222</c:v>
                </c:pt>
                <c:pt idx="112">
                  <c:v>0.13171517670012142</c:v>
                </c:pt>
                <c:pt idx="113">
                  <c:v>-0.71267336124007763</c:v>
                </c:pt>
                <c:pt idx="114">
                  <c:v>0.86647898678975666</c:v>
                </c:pt>
                <c:pt idx="115">
                  <c:v>0.19510674636432496</c:v>
                </c:pt>
                <c:pt idx="116">
                  <c:v>-0.66509767139499976</c:v>
                </c:pt>
                <c:pt idx="117">
                  <c:v>-0.41840818585089429</c:v>
                </c:pt>
                <c:pt idx="118">
                  <c:v>-0.27225085458216447</c:v>
                </c:pt>
                <c:pt idx="119">
                  <c:v>1.6605374163770477</c:v>
                </c:pt>
                <c:pt idx="120">
                  <c:v>0.66509767139499953</c:v>
                </c:pt>
                <c:pt idx="121">
                  <c:v>1.7123817106205157</c:v>
                </c:pt>
                <c:pt idx="122">
                  <c:v>-0.44587350369822754</c:v>
                </c:pt>
                <c:pt idx="123">
                  <c:v>-0.92246241734752521</c:v>
                </c:pt>
                <c:pt idx="124">
                  <c:v>-0.81308789770500423</c:v>
                </c:pt>
                <c:pt idx="125">
                  <c:v>0.33778005379514503</c:v>
                </c:pt>
                <c:pt idx="126">
                  <c:v>0.37778701270085813</c:v>
                </c:pt>
                <c:pt idx="127">
                  <c:v>1.1588753792244366</c:v>
                </c:pt>
                <c:pt idx="128">
                  <c:v>-0.98149782715935407</c:v>
                </c:pt>
                <c:pt idx="129">
                  <c:v>-3.1275410739968465E-2</c:v>
                </c:pt>
                <c:pt idx="130">
                  <c:v>-0.32456676785852062</c:v>
                </c:pt>
                <c:pt idx="131">
                  <c:v>0.47367940352453713</c:v>
                </c:pt>
                <c:pt idx="132">
                  <c:v>1.2357086898512506</c:v>
                </c:pt>
                <c:pt idx="133">
                  <c:v>-0.29830673829035226</c:v>
                </c:pt>
                <c:pt idx="134">
                  <c:v>-2.21229761517945</c:v>
                </c:pt>
                <c:pt idx="135">
                  <c:v>9.3948960933968692E-2</c:v>
                </c:pt>
                <c:pt idx="136">
                  <c:v>0.51609447991924207</c:v>
                </c:pt>
                <c:pt idx="137">
                  <c:v>0.61898211112271218</c:v>
                </c:pt>
                <c:pt idx="138">
                  <c:v>-1.4512631910577392</c:v>
                </c:pt>
                <c:pt idx="139">
                  <c:v>0.35105258016089946</c:v>
                </c:pt>
                <c:pt idx="140">
                  <c:v>0.18237375463848352</c:v>
                </c:pt>
                <c:pt idx="141">
                  <c:v>0.74530423031537718</c:v>
                </c:pt>
                <c:pt idx="142">
                  <c:v>0.22067011655872479</c:v>
                </c:pt>
                <c:pt idx="143">
                  <c:v>0.96144723227760742</c:v>
                </c:pt>
                <c:pt idx="144">
                  <c:v>-1.7692851078409655</c:v>
                </c:pt>
                <c:pt idx="145">
                  <c:v>4.3792431257696302E-2</c:v>
                </c:pt>
                <c:pt idx="146">
                  <c:v>1.1347334299493963</c:v>
                </c:pt>
                <c:pt idx="147">
                  <c:v>0.27225085458216447</c:v>
                </c:pt>
                <c:pt idx="148">
                  <c:v>-0.54489120823511805</c:v>
                </c:pt>
                <c:pt idx="149">
                  <c:v>6.2541033315154067E-3</c:v>
                </c:pt>
                <c:pt idx="150">
                  <c:v>1.5270583320354101</c:v>
                </c:pt>
                <c:pt idx="151">
                  <c:v>0.76191994645949412</c:v>
                </c:pt>
                <c:pt idx="152">
                  <c:v>2.6975095569769167</c:v>
                </c:pt>
                <c:pt idx="153">
                  <c:v>0.903487037015824</c:v>
                </c:pt>
                <c:pt idx="154">
                  <c:v>1.0228321261036524</c:v>
                </c:pt>
                <c:pt idx="155">
                  <c:v>-0.94177590213267803</c:v>
                </c:pt>
                <c:pt idx="156">
                  <c:v>-1.0019509868815037</c:v>
                </c:pt>
                <c:pt idx="157">
                  <c:v>-1.5270583320354105</c:v>
                </c:pt>
                <c:pt idx="158">
                  <c:v>-0.22067011655872468</c:v>
                </c:pt>
                <c:pt idx="159">
                  <c:v>-1.6605374163770485</c:v>
                </c:pt>
                <c:pt idx="160">
                  <c:v>-0.35105258016089946</c:v>
                </c:pt>
                <c:pt idx="161">
                  <c:v>3.1275410739968611E-2</c:v>
                </c:pt>
                <c:pt idx="162">
                  <c:v>0.36438724029913189</c:v>
                </c:pt>
                <c:pt idx="163">
                  <c:v>-0.77874873018302038</c:v>
                </c:pt>
                <c:pt idx="164">
                  <c:v>-0.23350503341371939</c:v>
                </c:pt>
                <c:pt idx="165">
                  <c:v>8.1392591716037396E-2</c:v>
                </c:pt>
                <c:pt idx="166">
                  <c:v>0.32456676785852062</c:v>
                </c:pt>
                <c:pt idx="167">
                  <c:v>1.9871462915396865</c:v>
                </c:pt>
                <c:pt idx="168">
                  <c:v>-0.40479426798281953</c:v>
                </c:pt>
                <c:pt idx="169">
                  <c:v>-0.72889177851677778</c:v>
                </c:pt>
                <c:pt idx="170">
                  <c:v>-0.88483152301530998</c:v>
                </c:pt>
                <c:pt idx="171">
                  <c:v>-0.50185650440009355</c:v>
                </c:pt>
                <c:pt idx="172">
                  <c:v>-0.16967026370190372</c:v>
                </c:pt>
                <c:pt idx="173">
                  <c:v>-0.36438724029913205</c:v>
                </c:pt>
                <c:pt idx="174">
                  <c:v>-0.90348703701582589</c:v>
                </c:pt>
                <c:pt idx="175">
                  <c:v>-6.8849042454066312E-2</c:v>
                </c:pt>
                <c:pt idx="176">
                  <c:v>0.41840818585089401</c:v>
                </c:pt>
                <c:pt idx="177">
                  <c:v>-0.43210009909512009</c:v>
                </c:pt>
                <c:pt idx="178">
                  <c:v>0.40479426798281942</c:v>
                </c:pt>
                <c:pt idx="179">
                  <c:v>-1.3511521260686532</c:v>
                </c:pt>
                <c:pt idx="180">
                  <c:v>0.20787145065533047</c:v>
                </c:pt>
                <c:pt idx="181">
                  <c:v>5.6316317022151882E-2</c:v>
                </c:pt>
                <c:pt idx="182">
                  <c:v>-0.55945929566790298</c:v>
                </c:pt>
                <c:pt idx="183">
                  <c:v>1.4880923263362802</c:v>
                </c:pt>
                <c:pt idx="184">
                  <c:v>2.3874422545356215</c:v>
                </c:pt>
                <c:pt idx="185">
                  <c:v>-9.3948960933968581E-2</c:v>
                </c:pt>
                <c:pt idx="186">
                  <c:v>-1.2912794713519373</c:v>
                </c:pt>
                <c:pt idx="187">
                  <c:v>1.3511521260686539</c:v>
                </c:pt>
                <c:pt idx="188">
                  <c:v>-2.0865796576126225</c:v>
                </c:pt>
                <c:pt idx="189">
                  <c:v>-0.47367940352453747</c:v>
                </c:pt>
                <c:pt idx="190">
                  <c:v>0.79580101002689552</c:v>
                </c:pt>
                <c:pt idx="191">
                  <c:v>-0.15699409614643037</c:v>
                </c:pt>
                <c:pt idx="192">
                  <c:v>0.72889177851677733</c:v>
                </c:pt>
                <c:pt idx="193">
                  <c:v>-0.64957302229678393</c:v>
                </c:pt>
                <c:pt idx="194">
                  <c:v>2.0865796576126199</c:v>
                </c:pt>
                <c:pt idx="195">
                  <c:v>-8.1392591716037396E-2</c:v>
                </c:pt>
                <c:pt idx="196">
                  <c:v>-0.63420337728936016</c:v>
                </c:pt>
                <c:pt idx="197">
                  <c:v>0.24637853400043935</c:v>
                </c:pt>
                <c:pt idx="198">
                  <c:v>-0.58895982595082241</c:v>
                </c:pt>
                <c:pt idx="199">
                  <c:v>1.044169045588939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7.1'!$S$59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7.1'!$S$60:$S$61</c:f>
              <c:numCache>
                <c:formatCode>General</c:formatCode>
                <c:ptCount val="2"/>
                <c:pt idx="0">
                  <c:v>2.7803803768623618</c:v>
                </c:pt>
                <c:pt idx="1">
                  <c:v>-1.2255628162160024</c:v>
                </c:pt>
              </c:numCache>
            </c:numRef>
          </c:xVal>
          <c:yVal>
            <c:numRef>
              <c:f>'Ex 7.1'!$T$60:$T$61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04288"/>
        <c:axId val="96206208"/>
      </c:scatterChart>
      <c:valAx>
        <c:axId val="9620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ln Data</a:t>
                </a:r>
              </a:p>
            </c:rich>
          </c:tx>
          <c:layout>
            <c:manualLayout>
              <c:xMode val="edge"/>
              <c:yMode val="edge"/>
              <c:x val="0.47426849128828041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206208"/>
        <c:crosses val="autoZero"/>
        <c:crossBetween val="midCat"/>
      </c:valAx>
      <c:valAx>
        <c:axId val="96206208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Probit</a:t>
                </a:r>
              </a:p>
            </c:rich>
          </c:tx>
          <c:layout>
            <c:manualLayout>
              <c:xMode val="edge"/>
              <c:yMode val="edge"/>
              <c:x val="7.2304706837150439E-3"/>
              <c:y val="0.37336369583753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2042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CDF Plot</a:t>
            </a:r>
          </a:p>
        </c:rich>
      </c:tx>
      <c:layout>
        <c:manualLayout>
          <c:xMode val="edge"/>
          <c:yMode val="edge"/>
          <c:x val="0.38788230046249561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14169870031644"/>
          <c:y val="0.13695446406625644"/>
          <c:w val="0.8031308715266412"/>
          <c:h val="0.655451524011022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7.1'!$G$9:$G$208</c:f>
              <c:numCache>
                <c:formatCode>General</c:formatCode>
                <c:ptCount val="200"/>
                <c:pt idx="0">
                  <c:v>1.0694838334112875</c:v>
                </c:pt>
                <c:pt idx="1">
                  <c:v>2.03989160013754</c:v>
                </c:pt>
                <c:pt idx="2">
                  <c:v>3.1380675741382573</c:v>
                </c:pt>
                <c:pt idx="3">
                  <c:v>3.6557033777086696</c:v>
                </c:pt>
                <c:pt idx="4">
                  <c:v>2.0805344976882987</c:v>
                </c:pt>
                <c:pt idx="5">
                  <c:v>1.8980414422493741</c:v>
                </c:pt>
                <c:pt idx="6">
                  <c:v>1.3265809398462955</c:v>
                </c:pt>
                <c:pt idx="7">
                  <c:v>1.519281396810946</c:v>
                </c:pt>
                <c:pt idx="8">
                  <c:v>3.4369976337710124</c:v>
                </c:pt>
                <c:pt idx="9">
                  <c:v>2.4311764831873171</c:v>
                </c:pt>
                <c:pt idx="10">
                  <c:v>2.4062442408738587</c:v>
                </c:pt>
                <c:pt idx="11">
                  <c:v>2.0533744232357041</c:v>
                </c:pt>
                <c:pt idx="12">
                  <c:v>0.51922358670245794</c:v>
                </c:pt>
                <c:pt idx="13">
                  <c:v>3.3234498145698685</c:v>
                </c:pt>
                <c:pt idx="14">
                  <c:v>0.7580963115010404</c:v>
                </c:pt>
                <c:pt idx="15">
                  <c:v>3.3061647272410339</c:v>
                </c:pt>
                <c:pt idx="16">
                  <c:v>5.3310581648229851</c:v>
                </c:pt>
                <c:pt idx="17">
                  <c:v>3.5516759706332346</c:v>
                </c:pt>
                <c:pt idx="18">
                  <c:v>1.3995984826504952</c:v>
                </c:pt>
                <c:pt idx="19">
                  <c:v>0.67016118888444898</c:v>
                </c:pt>
                <c:pt idx="20">
                  <c:v>3.9694348506947659</c:v>
                </c:pt>
                <c:pt idx="21">
                  <c:v>3.5366495944388108</c:v>
                </c:pt>
                <c:pt idx="22">
                  <c:v>3.8813349513864019</c:v>
                </c:pt>
                <c:pt idx="23">
                  <c:v>0.5755000003042523</c:v>
                </c:pt>
                <c:pt idx="24">
                  <c:v>1.4788786811068073</c:v>
                </c:pt>
                <c:pt idx="25">
                  <c:v>0.82407554655223203</c:v>
                </c:pt>
                <c:pt idx="26">
                  <c:v>1.7208457998916007</c:v>
                </c:pt>
                <c:pt idx="27">
                  <c:v>0.73056349620072902</c:v>
                </c:pt>
                <c:pt idx="28">
                  <c:v>2.8458609798495011</c:v>
                </c:pt>
                <c:pt idx="29">
                  <c:v>1.1829446626471372</c:v>
                </c:pt>
                <c:pt idx="30">
                  <c:v>2.812805591016299</c:v>
                </c:pt>
                <c:pt idx="31">
                  <c:v>3.1919310941913506</c:v>
                </c:pt>
                <c:pt idx="32">
                  <c:v>5.0292390693249631</c:v>
                </c:pt>
                <c:pt idx="33">
                  <c:v>3.6228713101244505</c:v>
                </c:pt>
                <c:pt idx="34">
                  <c:v>2.3171388569051445</c:v>
                </c:pt>
                <c:pt idx="35">
                  <c:v>5.5981676408478762</c:v>
                </c:pt>
                <c:pt idx="36">
                  <c:v>0.63891335987800557</c:v>
                </c:pt>
                <c:pt idx="37">
                  <c:v>1.328156603982968</c:v>
                </c:pt>
                <c:pt idx="38">
                  <c:v>3.8769911812602631</c:v>
                </c:pt>
                <c:pt idx="39">
                  <c:v>2.8429334690291244</c:v>
                </c:pt>
                <c:pt idx="40">
                  <c:v>4.8959791376020885</c:v>
                </c:pt>
                <c:pt idx="41">
                  <c:v>5.738177427150597</c:v>
                </c:pt>
                <c:pt idx="42">
                  <c:v>2.2892579047465667</c:v>
                </c:pt>
                <c:pt idx="43">
                  <c:v>4.6512733267278872</c:v>
                </c:pt>
                <c:pt idx="44">
                  <c:v>4.2830935986979934</c:v>
                </c:pt>
                <c:pt idx="45">
                  <c:v>4.3251394979541393</c:v>
                </c:pt>
                <c:pt idx="46">
                  <c:v>2.5724286097930689</c:v>
                </c:pt>
                <c:pt idx="47">
                  <c:v>1.0931601919128842</c:v>
                </c:pt>
                <c:pt idx="48">
                  <c:v>2.2329444154932561</c:v>
                </c:pt>
                <c:pt idx="49">
                  <c:v>1.03425216352882</c:v>
                </c:pt>
                <c:pt idx="50">
                  <c:v>0.99033505261639254</c:v>
                </c:pt>
                <c:pt idx="51">
                  <c:v>2.296930519756645</c:v>
                </c:pt>
                <c:pt idx="52">
                  <c:v>4.4413742282641007</c:v>
                </c:pt>
                <c:pt idx="53">
                  <c:v>1.4903010752853201</c:v>
                </c:pt>
                <c:pt idx="54">
                  <c:v>3.0076136434548815</c:v>
                </c:pt>
                <c:pt idx="55">
                  <c:v>3.1206839420228203</c:v>
                </c:pt>
                <c:pt idx="56">
                  <c:v>4.564187271212246</c:v>
                </c:pt>
                <c:pt idx="57">
                  <c:v>2.3872299786030684</c:v>
                </c:pt>
                <c:pt idx="58">
                  <c:v>5.7131956176143808</c:v>
                </c:pt>
                <c:pt idx="59">
                  <c:v>6.0487528466829552</c:v>
                </c:pt>
                <c:pt idx="60">
                  <c:v>3.4073355697497023</c:v>
                </c:pt>
                <c:pt idx="61">
                  <c:v>1.2965399031378746</c:v>
                </c:pt>
                <c:pt idx="62">
                  <c:v>3.2277659434208648</c:v>
                </c:pt>
                <c:pt idx="63">
                  <c:v>0.37018980610769681</c:v>
                </c:pt>
                <c:pt idx="64">
                  <c:v>1.6608698844174798</c:v>
                </c:pt>
                <c:pt idx="65">
                  <c:v>0.98588781278156778</c:v>
                </c:pt>
                <c:pt idx="66">
                  <c:v>1.0042915468118718</c:v>
                </c:pt>
                <c:pt idx="67">
                  <c:v>1.6710267533699665</c:v>
                </c:pt>
                <c:pt idx="68">
                  <c:v>2.5767854351336648</c:v>
                </c:pt>
                <c:pt idx="69">
                  <c:v>0.89452071526859123</c:v>
                </c:pt>
                <c:pt idx="70">
                  <c:v>1.442294203776159</c:v>
                </c:pt>
                <c:pt idx="71">
                  <c:v>3.8895795979203269</c:v>
                </c:pt>
                <c:pt idx="72">
                  <c:v>2.5279179440175295</c:v>
                </c:pt>
                <c:pt idx="73">
                  <c:v>4.4573817666148052</c:v>
                </c:pt>
                <c:pt idx="74">
                  <c:v>3.7212036353244056</c:v>
                </c:pt>
                <c:pt idx="75">
                  <c:v>3.955369663889333</c:v>
                </c:pt>
                <c:pt idx="76">
                  <c:v>2.7460667378318697</c:v>
                </c:pt>
                <c:pt idx="77">
                  <c:v>4.9834232850799545</c:v>
                </c:pt>
                <c:pt idx="78">
                  <c:v>1.6718466286371925</c:v>
                </c:pt>
                <c:pt idx="79">
                  <c:v>0.27448133229741462</c:v>
                </c:pt>
                <c:pt idx="80">
                  <c:v>2.5976525489516393</c:v>
                </c:pt>
                <c:pt idx="81">
                  <c:v>2.3749407881670597</c:v>
                </c:pt>
                <c:pt idx="82">
                  <c:v>2.0849364220860522</c:v>
                </c:pt>
                <c:pt idx="83">
                  <c:v>0.7321521625321572</c:v>
                </c:pt>
                <c:pt idx="84">
                  <c:v>1.1142325013555272</c:v>
                </c:pt>
                <c:pt idx="85">
                  <c:v>1.9968899397444613</c:v>
                </c:pt>
                <c:pt idx="86">
                  <c:v>0.70298803200063964</c:v>
                </c:pt>
                <c:pt idx="87">
                  <c:v>4.138423454608942</c:v>
                </c:pt>
                <c:pt idx="88">
                  <c:v>2.2908726623999573</c:v>
                </c:pt>
                <c:pt idx="89">
                  <c:v>0.90986313426661236</c:v>
                </c:pt>
                <c:pt idx="90">
                  <c:v>2.6012597919425113</c:v>
                </c:pt>
                <c:pt idx="91">
                  <c:v>1.5884949208582884</c:v>
                </c:pt>
                <c:pt idx="92">
                  <c:v>2.8471524480138788</c:v>
                </c:pt>
                <c:pt idx="93">
                  <c:v>2.2289431092757761</c:v>
                </c:pt>
                <c:pt idx="94">
                  <c:v>2.407555818577626</c:v>
                </c:pt>
                <c:pt idx="95">
                  <c:v>4.0408310962520497</c:v>
                </c:pt>
                <c:pt idx="96">
                  <c:v>4.6539791773870141</c:v>
                </c:pt>
                <c:pt idx="97">
                  <c:v>5.3804621267620716</c:v>
                </c:pt>
                <c:pt idx="98">
                  <c:v>2.5596932647512576</c:v>
                </c:pt>
                <c:pt idx="99">
                  <c:v>0.25205114261848099</c:v>
                </c:pt>
                <c:pt idx="100">
                  <c:v>2.190604741510418</c:v>
                </c:pt>
                <c:pt idx="101">
                  <c:v>3.3026791267854536</c:v>
                </c:pt>
                <c:pt idx="102">
                  <c:v>4.2905751262111522</c:v>
                </c:pt>
                <c:pt idx="103">
                  <c:v>1.4620459274137412</c:v>
                </c:pt>
                <c:pt idx="104">
                  <c:v>3.6209127753446051</c:v>
                </c:pt>
                <c:pt idx="105">
                  <c:v>1.8740329667823987</c:v>
                </c:pt>
                <c:pt idx="106">
                  <c:v>3.3539568237646931</c:v>
                </c:pt>
                <c:pt idx="107">
                  <c:v>4.1051626985403562</c:v>
                </c:pt>
                <c:pt idx="108">
                  <c:v>0.49172196864056616</c:v>
                </c:pt>
                <c:pt idx="109">
                  <c:v>3.0804530834735093</c:v>
                </c:pt>
                <c:pt idx="110">
                  <c:v>1.6822563871641345</c:v>
                </c:pt>
                <c:pt idx="111">
                  <c:v>1.053244862430071</c:v>
                </c:pt>
                <c:pt idx="112">
                  <c:v>2.5762637681493339</c:v>
                </c:pt>
                <c:pt idx="113">
                  <c:v>1.4717384621456482</c:v>
                </c:pt>
                <c:pt idx="114">
                  <c:v>3.9206900813137233</c:v>
                </c:pt>
                <c:pt idx="115">
                  <c:v>2.6712723480272871</c:v>
                </c:pt>
                <c:pt idx="116">
                  <c:v>1.4964507648787206</c:v>
                </c:pt>
                <c:pt idx="117">
                  <c:v>1.7945141314310691</c:v>
                </c:pt>
                <c:pt idx="118">
                  <c:v>2.0642432795356087</c:v>
                </c:pt>
                <c:pt idx="119">
                  <c:v>5.3987123948503983</c:v>
                </c:pt>
                <c:pt idx="120">
                  <c:v>3.6085969657373944</c:v>
                </c:pt>
                <c:pt idx="121">
                  <c:v>5.5102594118238342</c:v>
                </c:pt>
                <c:pt idx="122">
                  <c:v>1.7472325465836911</c:v>
                </c:pt>
                <c:pt idx="123">
                  <c:v>1.2335113692773354</c:v>
                </c:pt>
                <c:pt idx="124">
                  <c:v>1.3951667131766636</c:v>
                </c:pt>
                <c:pt idx="125">
                  <c:v>2.864161720374113</c:v>
                </c:pt>
                <c:pt idx="126">
                  <c:v>2.9453401683126259</c:v>
                </c:pt>
                <c:pt idx="127">
                  <c:v>4.3448065356753878</c:v>
                </c:pt>
                <c:pt idx="128">
                  <c:v>1.1592685387858439</c:v>
                </c:pt>
                <c:pt idx="129">
                  <c:v>2.3888485255595926</c:v>
                </c:pt>
                <c:pt idx="130">
                  <c:v>2.0310759147935964</c:v>
                </c:pt>
                <c:pt idx="131">
                  <c:v>3.1867603201982577</c:v>
                </c:pt>
                <c:pt idx="132">
                  <c:v>4.5484929711710844</c:v>
                </c:pt>
                <c:pt idx="133">
                  <c:v>2.0411003225335085</c:v>
                </c:pt>
                <c:pt idx="134">
                  <c:v>0.27527238571343465</c:v>
                </c:pt>
                <c:pt idx="135">
                  <c:v>2.5551070126045237</c:v>
                </c:pt>
                <c:pt idx="136">
                  <c:v>3.2386083525087557</c:v>
                </c:pt>
                <c:pt idx="137">
                  <c:v>3.4987222734984709</c:v>
                </c:pt>
                <c:pt idx="138">
                  <c:v>0.71163017667058348</c:v>
                </c:pt>
                <c:pt idx="139">
                  <c:v>2.9098175964413757</c:v>
                </c:pt>
                <c:pt idx="140">
                  <c:v>2.6182409944493816</c:v>
                </c:pt>
                <c:pt idx="141">
                  <c:v>3.6917440200216598</c:v>
                </c:pt>
                <c:pt idx="142">
                  <c:v>2.730780706890231</c:v>
                </c:pt>
                <c:pt idx="143">
                  <c:v>4.1042280267672924</c:v>
                </c:pt>
                <c:pt idx="144">
                  <c:v>0.54822411717126873</c:v>
                </c:pt>
                <c:pt idx="145">
                  <c:v>2.4521873893041084</c:v>
                </c:pt>
                <c:pt idx="146">
                  <c:v>4.3431128816928233</c:v>
                </c:pt>
                <c:pt idx="147">
                  <c:v>2.8401292767397246</c:v>
                </c:pt>
                <c:pt idx="148">
                  <c:v>1.6677158136235635</c:v>
                </c:pt>
                <c:pt idx="149">
                  <c:v>2.4225426392836948</c:v>
                </c:pt>
                <c:pt idx="150">
                  <c:v>5.2942995959112062</c:v>
                </c:pt>
                <c:pt idx="151">
                  <c:v>3.7129531223755499</c:v>
                </c:pt>
                <c:pt idx="152">
                  <c:v>6.7524679443733504</c:v>
                </c:pt>
                <c:pt idx="153">
                  <c:v>3.9612869873715004</c:v>
                </c:pt>
                <c:pt idx="154">
                  <c:v>4.2017993380186383</c:v>
                </c:pt>
                <c:pt idx="155">
                  <c:v>1.1956956318125449</c:v>
                </c:pt>
                <c:pt idx="156">
                  <c:v>1.1438006303170336</c:v>
                </c:pt>
                <c:pt idx="157">
                  <c:v>0.70063571001001712</c:v>
                </c:pt>
                <c:pt idx="158">
                  <c:v>2.18648542377254</c:v>
                </c:pt>
                <c:pt idx="159">
                  <c:v>0.61408115674490116</c:v>
                </c:pt>
                <c:pt idx="160">
                  <c:v>1.9737294044644165</c:v>
                </c:pt>
                <c:pt idx="161">
                  <c:v>2.4361033331719115</c:v>
                </c:pt>
                <c:pt idx="162">
                  <c:v>2.9193678672732117</c:v>
                </c:pt>
                <c:pt idx="163">
                  <c:v>1.424166082812943</c:v>
                </c:pt>
                <c:pt idx="164">
                  <c:v>2.0990055540791723</c:v>
                </c:pt>
                <c:pt idx="165">
                  <c:v>2.5394056345119109</c:v>
                </c:pt>
                <c:pt idx="166">
                  <c:v>2.8573192940487928</c:v>
                </c:pt>
                <c:pt idx="167">
                  <c:v>5.8747080416377706</c:v>
                </c:pt>
                <c:pt idx="168">
                  <c:v>1.8571742489779692</c:v>
                </c:pt>
                <c:pt idx="169">
                  <c:v>1.4636556090703521</c:v>
                </c:pt>
                <c:pt idx="170">
                  <c:v>1.2953712446822128</c:v>
                </c:pt>
                <c:pt idx="171">
                  <c:v>1.6769333069707779</c:v>
                </c:pt>
                <c:pt idx="172">
                  <c:v>2.2354149601454436</c:v>
                </c:pt>
                <c:pt idx="173">
                  <c:v>1.9170020524947478</c:v>
                </c:pt>
                <c:pt idx="174">
                  <c:v>1.2937694020974364</c:v>
                </c:pt>
                <c:pt idx="175">
                  <c:v>2.3656542014399085</c:v>
                </c:pt>
                <c:pt idx="176">
                  <c:v>3.0489048995090164</c:v>
                </c:pt>
                <c:pt idx="177">
                  <c:v>1.7684812748281107</c:v>
                </c:pt>
                <c:pt idx="178">
                  <c:v>3.0095880748101513</c:v>
                </c:pt>
                <c:pt idx="179">
                  <c:v>0.74176110468230838</c:v>
                </c:pt>
                <c:pt idx="180">
                  <c:v>2.7056200527775141</c:v>
                </c:pt>
                <c:pt idx="181">
                  <c:v>2.5212459539749137</c:v>
                </c:pt>
                <c:pt idx="182">
                  <c:v>1.6652890751536313</c:v>
                </c:pt>
                <c:pt idx="183">
                  <c:v>5.0581829761253214</c:v>
                </c:pt>
                <c:pt idx="184">
                  <c:v>6.4158596242635566</c:v>
                </c:pt>
                <c:pt idx="185">
                  <c:v>2.3324293291451457</c:v>
                </c:pt>
                <c:pt idx="186">
                  <c:v>0.77301409277339883</c:v>
                </c:pt>
                <c:pt idx="187">
                  <c:v>4.7164669016123444</c:v>
                </c:pt>
                <c:pt idx="188">
                  <c:v>0.29596670105013856</c:v>
                </c:pt>
                <c:pt idx="189">
                  <c:v>1.6864145484020132</c:v>
                </c:pt>
                <c:pt idx="190">
                  <c:v>3.7331032917142344</c:v>
                </c:pt>
                <c:pt idx="191">
                  <c:v>2.2642338663551826</c:v>
                </c:pt>
                <c:pt idx="192">
                  <c:v>3.6779053929108572</c:v>
                </c:pt>
                <c:pt idx="193">
                  <c:v>1.5001336778894054</c:v>
                </c:pt>
                <c:pt idx="194">
                  <c:v>6.0406325744378053</c:v>
                </c:pt>
                <c:pt idx="195">
                  <c:v>2.3358683712079724</c:v>
                </c:pt>
                <c:pt idx="196">
                  <c:v>1.5113640047209074</c:v>
                </c:pt>
                <c:pt idx="197">
                  <c:v>2.7872688117173769</c:v>
                </c:pt>
                <c:pt idx="198">
                  <c:v>1.6283706927988888</c:v>
                </c:pt>
                <c:pt idx="199">
                  <c:v>4.2627962697919637</c:v>
                </c:pt>
              </c:numCache>
            </c:numRef>
          </c:xVal>
          <c:yVal>
            <c:numRef>
              <c:f>'Ex 7.1'!$H$9:$H$208</c:f>
              <c:numCache>
                <c:formatCode>General</c:formatCode>
                <c:ptCount val="200"/>
                <c:pt idx="0">
                  <c:v>0.1432135728542914</c:v>
                </c:pt>
                <c:pt idx="1">
                  <c:v>0.3777445109780439</c:v>
                </c:pt>
                <c:pt idx="2">
                  <c:v>0.67714570858283429</c:v>
                </c:pt>
                <c:pt idx="3">
                  <c:v>0.76197604790419149</c:v>
                </c:pt>
                <c:pt idx="4">
                  <c:v>0.39770459081836329</c:v>
                </c:pt>
                <c:pt idx="5">
                  <c:v>0.35279441117764471</c:v>
                </c:pt>
                <c:pt idx="6">
                  <c:v>0.19810379241516968</c:v>
                </c:pt>
                <c:pt idx="7">
                  <c:v>0.26796407185628746</c:v>
                </c:pt>
                <c:pt idx="8">
                  <c:v>0.72704590818363268</c:v>
                </c:pt>
                <c:pt idx="9">
                  <c:v>0.50748502994011979</c:v>
                </c:pt>
                <c:pt idx="10">
                  <c:v>0.49251497005988026</c:v>
                </c:pt>
                <c:pt idx="11">
                  <c:v>0.38772455089820362</c:v>
                </c:pt>
                <c:pt idx="12">
                  <c:v>3.3433133732534932E-2</c:v>
                </c:pt>
                <c:pt idx="13">
                  <c:v>0.7120758483033931</c:v>
                </c:pt>
                <c:pt idx="14">
                  <c:v>9.3313373253493009E-2</c:v>
                </c:pt>
                <c:pt idx="15">
                  <c:v>0.70708582834331335</c:v>
                </c:pt>
                <c:pt idx="16">
                  <c:v>0.94161676646706582</c:v>
                </c:pt>
                <c:pt idx="17">
                  <c:v>0.74201596806387216</c:v>
                </c:pt>
                <c:pt idx="18">
                  <c:v>0.21307385229540918</c:v>
                </c:pt>
                <c:pt idx="19">
                  <c:v>5.8383233532934127E-2</c:v>
                </c:pt>
                <c:pt idx="20">
                  <c:v>0.8218562874251496</c:v>
                </c:pt>
                <c:pt idx="21">
                  <c:v>0.73702594810379229</c:v>
                </c:pt>
                <c:pt idx="22">
                  <c:v>0.79690618762475041</c:v>
                </c:pt>
                <c:pt idx="23">
                  <c:v>4.3413173652694606E-2</c:v>
                </c:pt>
                <c:pt idx="24">
                  <c:v>0.24301397205588823</c:v>
                </c:pt>
                <c:pt idx="25">
                  <c:v>0.10329341317365269</c:v>
                </c:pt>
                <c:pt idx="26">
                  <c:v>0.32285429141716565</c:v>
                </c:pt>
                <c:pt idx="27">
                  <c:v>7.8343313373253481E-2</c:v>
                </c:pt>
                <c:pt idx="28">
                  <c:v>0.61726546906187629</c:v>
                </c:pt>
                <c:pt idx="29">
                  <c:v>0.16816367265469062</c:v>
                </c:pt>
                <c:pt idx="30">
                  <c:v>0.60229540918163671</c:v>
                </c:pt>
                <c:pt idx="31">
                  <c:v>0.6871257485029939</c:v>
                </c:pt>
                <c:pt idx="32">
                  <c:v>0.92664670658682624</c:v>
                </c:pt>
                <c:pt idx="33">
                  <c:v>0.75698602794411174</c:v>
                </c:pt>
                <c:pt idx="34">
                  <c:v>0.45758483033932135</c:v>
                </c:pt>
                <c:pt idx="35">
                  <c:v>0.96157684630738516</c:v>
                </c:pt>
                <c:pt idx="36">
                  <c:v>5.3393213572854287E-2</c:v>
                </c:pt>
                <c:pt idx="37">
                  <c:v>0.20309381237524951</c:v>
                </c:pt>
                <c:pt idx="38">
                  <c:v>0.79191616766467055</c:v>
                </c:pt>
                <c:pt idx="39">
                  <c:v>0.61227544910179643</c:v>
                </c:pt>
                <c:pt idx="40">
                  <c:v>0.91666666666666663</c:v>
                </c:pt>
                <c:pt idx="41">
                  <c:v>0.97155688622754488</c:v>
                </c:pt>
                <c:pt idx="42">
                  <c:v>0.44261477045908182</c:v>
                </c:pt>
                <c:pt idx="43">
                  <c:v>0.90169660678642705</c:v>
                </c:pt>
                <c:pt idx="44">
                  <c:v>0.85678642714570852</c:v>
                </c:pt>
                <c:pt idx="45">
                  <c:v>0.86676646706586813</c:v>
                </c:pt>
                <c:pt idx="46">
                  <c:v>0.54740518962075846</c:v>
                </c:pt>
                <c:pt idx="47">
                  <c:v>0.14820359281437126</c:v>
                </c:pt>
                <c:pt idx="48">
                  <c:v>0.42764471057884229</c:v>
                </c:pt>
                <c:pt idx="49">
                  <c:v>0.13323353293413173</c:v>
                </c:pt>
                <c:pt idx="50">
                  <c:v>0.12325349301397205</c:v>
                </c:pt>
                <c:pt idx="51">
                  <c:v>0.45259481037924154</c:v>
                </c:pt>
                <c:pt idx="52">
                  <c:v>0.88173652694610771</c:v>
                </c:pt>
                <c:pt idx="53">
                  <c:v>0.24800399201596807</c:v>
                </c:pt>
                <c:pt idx="54">
                  <c:v>0.6521956087824351</c:v>
                </c:pt>
                <c:pt idx="55">
                  <c:v>0.67215568862275443</c:v>
                </c:pt>
                <c:pt idx="56">
                  <c:v>0.89670658682634719</c:v>
                </c:pt>
                <c:pt idx="57">
                  <c:v>0.48253493013972054</c:v>
                </c:pt>
                <c:pt idx="58">
                  <c:v>0.96656686626746502</c:v>
                </c:pt>
                <c:pt idx="59">
                  <c:v>0.98652694610778435</c:v>
                </c:pt>
                <c:pt idx="60">
                  <c:v>0.72205588822355282</c:v>
                </c:pt>
                <c:pt idx="61">
                  <c:v>0.19311377245508982</c:v>
                </c:pt>
                <c:pt idx="62">
                  <c:v>0.69211576846307377</c:v>
                </c:pt>
                <c:pt idx="63">
                  <c:v>2.3453093812375248E-2</c:v>
                </c:pt>
                <c:pt idx="64">
                  <c:v>0.28293413173652693</c:v>
                </c:pt>
                <c:pt idx="65">
                  <c:v>0.1182634730538922</c:v>
                </c:pt>
                <c:pt idx="66">
                  <c:v>0.1282435129740519</c:v>
                </c:pt>
                <c:pt idx="67">
                  <c:v>0.29790419161676646</c:v>
                </c:pt>
                <c:pt idx="68">
                  <c:v>0.55738522954091818</c:v>
                </c:pt>
                <c:pt idx="69">
                  <c:v>0.10828343313373252</c:v>
                </c:pt>
                <c:pt idx="70">
                  <c:v>0.22305389221556887</c:v>
                </c:pt>
                <c:pt idx="71">
                  <c:v>0.80189620758483027</c:v>
                </c:pt>
                <c:pt idx="72">
                  <c:v>0.52744510978043913</c:v>
                </c:pt>
                <c:pt idx="73">
                  <c:v>0.88672654690618757</c:v>
                </c:pt>
                <c:pt idx="74">
                  <c:v>0.78193612774451093</c:v>
                </c:pt>
                <c:pt idx="75">
                  <c:v>0.81187624750498999</c:v>
                </c:pt>
                <c:pt idx="76">
                  <c:v>0.5923153692614771</c:v>
                </c:pt>
                <c:pt idx="77">
                  <c:v>0.92165668662674638</c:v>
                </c:pt>
                <c:pt idx="78">
                  <c:v>0.30289421157684632</c:v>
                </c:pt>
                <c:pt idx="79">
                  <c:v>8.4830339321357289E-3</c:v>
                </c:pt>
                <c:pt idx="80">
                  <c:v>0.56237524950099804</c:v>
                </c:pt>
                <c:pt idx="81">
                  <c:v>0.47754491017964074</c:v>
                </c:pt>
                <c:pt idx="82">
                  <c:v>0.4026946107784431</c:v>
                </c:pt>
                <c:pt idx="83">
                  <c:v>8.3333333333333329E-2</c:v>
                </c:pt>
                <c:pt idx="84">
                  <c:v>0.15319361277445109</c:v>
                </c:pt>
                <c:pt idx="85">
                  <c:v>0.36776447105788423</c:v>
                </c:pt>
                <c:pt idx="86">
                  <c:v>6.8363273453093801E-2</c:v>
                </c:pt>
                <c:pt idx="87">
                  <c:v>0.84181636726546893</c:v>
                </c:pt>
                <c:pt idx="88">
                  <c:v>0.44760479041916168</c:v>
                </c:pt>
                <c:pt idx="89">
                  <c:v>0.11327345309381237</c:v>
                </c:pt>
                <c:pt idx="90">
                  <c:v>0.56736526946107779</c:v>
                </c:pt>
                <c:pt idx="91">
                  <c:v>0.27295409181636726</c:v>
                </c:pt>
                <c:pt idx="92">
                  <c:v>0.62225548902195604</c:v>
                </c:pt>
                <c:pt idx="93">
                  <c:v>0.42265469061876249</c:v>
                </c:pt>
                <c:pt idx="94">
                  <c:v>0.49750499001996007</c:v>
                </c:pt>
                <c:pt idx="95">
                  <c:v>0.82684630738522946</c:v>
                </c:pt>
                <c:pt idx="96">
                  <c:v>0.90668662674650691</c:v>
                </c:pt>
                <c:pt idx="97">
                  <c:v>0.94660678642714557</c:v>
                </c:pt>
                <c:pt idx="98">
                  <c:v>0.5424151696606786</c:v>
                </c:pt>
                <c:pt idx="99">
                  <c:v>3.4930139720558877E-3</c:v>
                </c:pt>
                <c:pt idx="100">
                  <c:v>0.41766467065868262</c:v>
                </c:pt>
                <c:pt idx="101">
                  <c:v>0.70209580838323349</c:v>
                </c:pt>
                <c:pt idx="102">
                  <c:v>0.86177644710578838</c:v>
                </c:pt>
                <c:pt idx="103">
                  <c:v>0.22804391217564871</c:v>
                </c:pt>
                <c:pt idx="104">
                  <c:v>0.75199600798403188</c:v>
                </c:pt>
                <c:pt idx="105">
                  <c:v>0.3478043912175649</c:v>
                </c:pt>
                <c:pt idx="106">
                  <c:v>0.71706586826347296</c:v>
                </c:pt>
                <c:pt idx="107">
                  <c:v>0.83682634730538918</c:v>
                </c:pt>
                <c:pt idx="108">
                  <c:v>2.8443113772455089E-2</c:v>
                </c:pt>
                <c:pt idx="109">
                  <c:v>0.66716566866267457</c:v>
                </c:pt>
                <c:pt idx="110">
                  <c:v>0.31287425149700598</c:v>
                </c:pt>
                <c:pt idx="111">
                  <c:v>0.13822355289421157</c:v>
                </c:pt>
                <c:pt idx="112">
                  <c:v>0.55239520958083832</c:v>
                </c:pt>
                <c:pt idx="113">
                  <c:v>0.2380239520958084</c:v>
                </c:pt>
                <c:pt idx="114">
                  <c:v>0.80688622754491013</c:v>
                </c:pt>
                <c:pt idx="115">
                  <c:v>0.57734530938123751</c:v>
                </c:pt>
                <c:pt idx="116">
                  <c:v>0.25299401197604793</c:v>
                </c:pt>
                <c:pt idx="117">
                  <c:v>0.33782435129740518</c:v>
                </c:pt>
                <c:pt idx="118">
                  <c:v>0.39271457085828343</c:v>
                </c:pt>
                <c:pt idx="119">
                  <c:v>0.95159680638722544</c:v>
                </c:pt>
                <c:pt idx="120">
                  <c:v>0.74700598802395202</c:v>
                </c:pt>
                <c:pt idx="121">
                  <c:v>0.9565868263473053</c:v>
                </c:pt>
                <c:pt idx="122">
                  <c:v>0.32784431137724551</c:v>
                </c:pt>
                <c:pt idx="123">
                  <c:v>0.17814371257485032</c:v>
                </c:pt>
                <c:pt idx="124">
                  <c:v>0.20808383233532934</c:v>
                </c:pt>
                <c:pt idx="125">
                  <c:v>0.63223552894211577</c:v>
                </c:pt>
                <c:pt idx="126">
                  <c:v>0.64720558882235524</c:v>
                </c:pt>
                <c:pt idx="127">
                  <c:v>0.87674650698602785</c:v>
                </c:pt>
                <c:pt idx="128">
                  <c:v>0.16317365269461079</c:v>
                </c:pt>
                <c:pt idx="129">
                  <c:v>0.4875249500998004</c:v>
                </c:pt>
                <c:pt idx="130">
                  <c:v>0.3727544910179641</c:v>
                </c:pt>
                <c:pt idx="131">
                  <c:v>0.68213572854291404</c:v>
                </c:pt>
                <c:pt idx="132">
                  <c:v>0.89171656686626743</c:v>
                </c:pt>
                <c:pt idx="133">
                  <c:v>0.38273453093812376</c:v>
                </c:pt>
                <c:pt idx="134">
                  <c:v>1.3473053892215569E-2</c:v>
                </c:pt>
                <c:pt idx="135">
                  <c:v>0.53742514970059885</c:v>
                </c:pt>
                <c:pt idx="136">
                  <c:v>0.69710578842315363</c:v>
                </c:pt>
                <c:pt idx="137">
                  <c:v>0.73203592814371254</c:v>
                </c:pt>
                <c:pt idx="138">
                  <c:v>7.3353293413173648E-2</c:v>
                </c:pt>
                <c:pt idx="139">
                  <c:v>0.63722554890219563</c:v>
                </c:pt>
                <c:pt idx="140">
                  <c:v>0.57235528942115765</c:v>
                </c:pt>
                <c:pt idx="141">
                  <c:v>0.77195608782435121</c:v>
                </c:pt>
                <c:pt idx="142">
                  <c:v>0.58732534930139724</c:v>
                </c:pt>
                <c:pt idx="143">
                  <c:v>0.83183632734530932</c:v>
                </c:pt>
                <c:pt idx="144">
                  <c:v>3.8423153692614773E-2</c:v>
                </c:pt>
                <c:pt idx="145">
                  <c:v>0.5174650698602794</c:v>
                </c:pt>
                <c:pt idx="146">
                  <c:v>0.87175648702594799</c:v>
                </c:pt>
                <c:pt idx="147">
                  <c:v>0.60728542914171657</c:v>
                </c:pt>
                <c:pt idx="148">
                  <c:v>0.29291417165668665</c:v>
                </c:pt>
                <c:pt idx="149">
                  <c:v>0.50249500998003993</c:v>
                </c:pt>
                <c:pt idx="150">
                  <c:v>0.93662674650698596</c:v>
                </c:pt>
                <c:pt idx="151">
                  <c:v>0.77694610778443107</c:v>
                </c:pt>
                <c:pt idx="152">
                  <c:v>0.99650698602794407</c:v>
                </c:pt>
                <c:pt idx="153">
                  <c:v>0.81686626746506974</c:v>
                </c:pt>
                <c:pt idx="154">
                  <c:v>0.8468063872255488</c:v>
                </c:pt>
                <c:pt idx="155">
                  <c:v>0.17315369261477045</c:v>
                </c:pt>
                <c:pt idx="156">
                  <c:v>0.15818363273453093</c:v>
                </c:pt>
                <c:pt idx="157">
                  <c:v>6.3373253493013967E-2</c:v>
                </c:pt>
                <c:pt idx="158">
                  <c:v>0.41267465069860282</c:v>
                </c:pt>
                <c:pt idx="159">
                  <c:v>4.8403193612774446E-2</c:v>
                </c:pt>
                <c:pt idx="160">
                  <c:v>0.36277445109780437</c:v>
                </c:pt>
                <c:pt idx="161">
                  <c:v>0.51247504990019965</c:v>
                </c:pt>
                <c:pt idx="162">
                  <c:v>0.64221556886227538</c:v>
                </c:pt>
                <c:pt idx="163">
                  <c:v>0.21806387225548904</c:v>
                </c:pt>
                <c:pt idx="164">
                  <c:v>0.40768463073852296</c:v>
                </c:pt>
                <c:pt idx="165">
                  <c:v>0.53243512974051899</c:v>
                </c:pt>
                <c:pt idx="166">
                  <c:v>0.6272455089820359</c:v>
                </c:pt>
                <c:pt idx="167">
                  <c:v>0.97654690618762463</c:v>
                </c:pt>
                <c:pt idx="168">
                  <c:v>0.34281437125748504</c:v>
                </c:pt>
                <c:pt idx="169">
                  <c:v>0.23303393213572854</c:v>
                </c:pt>
                <c:pt idx="170">
                  <c:v>0.18812375249500998</c:v>
                </c:pt>
                <c:pt idx="171">
                  <c:v>0.30788423153692618</c:v>
                </c:pt>
                <c:pt idx="172">
                  <c:v>0.43263473053892215</c:v>
                </c:pt>
                <c:pt idx="173">
                  <c:v>0.35778443113772457</c:v>
                </c:pt>
                <c:pt idx="174">
                  <c:v>0.18313373253493015</c:v>
                </c:pt>
                <c:pt idx="175">
                  <c:v>0.47255489021956087</c:v>
                </c:pt>
                <c:pt idx="176">
                  <c:v>0.66217564870259471</c:v>
                </c:pt>
                <c:pt idx="177">
                  <c:v>0.33283433133732537</c:v>
                </c:pt>
                <c:pt idx="178">
                  <c:v>0.65718562874251485</c:v>
                </c:pt>
                <c:pt idx="179">
                  <c:v>8.8323353293413162E-2</c:v>
                </c:pt>
                <c:pt idx="180">
                  <c:v>0.58233532934131738</c:v>
                </c:pt>
                <c:pt idx="181">
                  <c:v>0.52245508982035926</c:v>
                </c:pt>
                <c:pt idx="182">
                  <c:v>0.28792415169660679</c:v>
                </c:pt>
                <c:pt idx="183">
                  <c:v>0.9316367265469061</c:v>
                </c:pt>
                <c:pt idx="184">
                  <c:v>0.99151696606786421</c:v>
                </c:pt>
                <c:pt idx="185">
                  <c:v>0.46257485029940121</c:v>
                </c:pt>
                <c:pt idx="186">
                  <c:v>9.8303393213572843E-2</c:v>
                </c:pt>
                <c:pt idx="187">
                  <c:v>0.91167664670658677</c:v>
                </c:pt>
                <c:pt idx="188">
                  <c:v>1.8463073852295408E-2</c:v>
                </c:pt>
                <c:pt idx="189">
                  <c:v>0.31786427145708585</c:v>
                </c:pt>
                <c:pt idx="190">
                  <c:v>0.78692614770459068</c:v>
                </c:pt>
                <c:pt idx="191">
                  <c:v>0.43762475049900201</c:v>
                </c:pt>
                <c:pt idx="192">
                  <c:v>0.76696606786427135</c:v>
                </c:pt>
                <c:pt idx="193">
                  <c:v>0.25798403193612773</c:v>
                </c:pt>
                <c:pt idx="194">
                  <c:v>0.98153692614770449</c:v>
                </c:pt>
                <c:pt idx="195">
                  <c:v>0.46756487025948101</c:v>
                </c:pt>
                <c:pt idx="196">
                  <c:v>0.26297405189620759</c:v>
                </c:pt>
                <c:pt idx="197">
                  <c:v>0.59730538922155685</c:v>
                </c:pt>
                <c:pt idx="198">
                  <c:v>0.27794411177644712</c:v>
                </c:pt>
                <c:pt idx="199">
                  <c:v>0.85179640718562866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7.1'!$W$8</c:f>
              <c:strCache>
                <c:ptCount val="1"/>
                <c:pt idx="0">
                  <c:v>CDF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9"/>
          </c:marker>
          <c:xVal>
            <c:numRef>
              <c:f>'Ex 7.1'!$AC$10:$AC$18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'Ex 7.1'!$W$10:$W$18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35904"/>
        <c:axId val="96237824"/>
      </c:scatterChart>
      <c:valAx>
        <c:axId val="9623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layout>
            <c:manualLayout>
              <c:xMode val="edge"/>
              <c:yMode val="edge"/>
              <c:x val="0.47426849128828041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237824"/>
        <c:crosses val="autoZero"/>
        <c:crossBetween val="midCat"/>
      </c:valAx>
      <c:valAx>
        <c:axId val="962378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7.2304706837150439E-3"/>
              <c:y val="0.37336369583753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235904"/>
        <c:crosses val="autoZero"/>
        <c:crossBetween val="midCat"/>
        <c:majorUnit val="0.1"/>
        <c:minorUnit val="0.1"/>
      </c:valAx>
    </c:plotArea>
    <c:plotVisOnly val="1"/>
    <c:dispBlanksAs val="gap"/>
    <c:showDLblsOverMax val="0"/>
  </c:chart>
  <c:txPr>
    <a:bodyPr/>
    <a:lstStyle/>
    <a:p>
      <a:pPr>
        <a:defRPr b="0"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Expected vs. Actual Counts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95384951881014"/>
          <c:y val="0.15006926217556163"/>
          <c:w val="0.64250437445319453"/>
          <c:h val="0.5701465441819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 7.1'!$AB$21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val>
            <c:numRef>
              <c:f>'Ex 7.1'!$AB$22:$AB$31</c:f>
              <c:numCache>
                <c:formatCode>General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'Ex 7.1'!$X$20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'Ex 7.1'!$W$22:$W$31</c:f>
              <c:numCache>
                <c:formatCode>General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numCache>
            </c:numRef>
          </c:cat>
          <c:val>
            <c:numRef>
              <c:f>'Ex 7.1'!$AC$22:$AC$31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06272"/>
        <c:axId val="97714944"/>
      </c:barChart>
      <c:catAx>
        <c:axId val="9760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value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7714944"/>
        <c:crosses val="autoZero"/>
        <c:auto val="1"/>
        <c:lblAlgn val="ctr"/>
        <c:lblOffset val="100"/>
        <c:noMultiLvlLbl val="0"/>
      </c:catAx>
      <c:valAx>
        <c:axId val="97714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60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56933508311469"/>
          <c:y val="0.39139545056867892"/>
          <c:w val="0.18543072280495906"/>
          <c:h val="0.1932018215037607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Goodness-of-Fit Test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830936893757846"/>
          <c:y val="0.17330461897391017"/>
          <c:w val="0.74255106698619266"/>
          <c:h val="0.55072167261143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7.1'!$AE$34</c:f>
              <c:strCache>
                <c:ptCount val="1"/>
                <c:pt idx="0">
                  <c:v>p-value</c:v>
                </c:pt>
              </c:strCache>
            </c:strRef>
          </c:tx>
          <c:marker>
            <c:symbol val="none"/>
          </c:marker>
          <c:xVal>
            <c:numRef>
              <c:f>'Ex 7.1'!$AD$35:$AD$55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 7.1'!$AE$35:$AE$55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7.1'!$X$20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diamond"/>
            <c:size val="9"/>
          </c:marker>
          <c:xVal>
            <c:numRef>
              <c:f>'Ex 7.1'!$AC$45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'Ex 7.1'!$AC$48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14464"/>
        <c:axId val="97633024"/>
      </c:scatterChart>
      <c:valAx>
        <c:axId val="9761446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chi-sqare statistic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633024"/>
        <c:crosses val="autoZero"/>
        <c:crossBetween val="midCat"/>
      </c:valAx>
      <c:valAx>
        <c:axId val="976330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p-value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614464"/>
        <c:crosses val="autoZero"/>
        <c:crossBetween val="midCat"/>
        <c:majorUnit val="0.2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34699</xdr:colOff>
      <xdr:row>22</xdr:row>
      <xdr:rowOff>94799</xdr:rowOff>
    </xdr:from>
    <xdr:to>
      <xdr:col>17</xdr:col>
      <xdr:colOff>499610</xdr:colOff>
      <xdr:row>37</xdr:row>
      <xdr:rowOff>94796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33337</xdr:colOff>
      <xdr:row>6</xdr:row>
      <xdr:rowOff>66676</xdr:rowOff>
    </xdr:from>
    <xdr:to>
      <xdr:col>17</xdr:col>
      <xdr:colOff>498248</xdr:colOff>
      <xdr:row>21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</xdr:colOff>
      <xdr:row>38</xdr:row>
      <xdr:rowOff>47625</xdr:rowOff>
    </xdr:from>
    <xdr:to>
      <xdr:col>17</xdr:col>
      <xdr:colOff>512536</xdr:colOff>
      <xdr:row>53</xdr:row>
      <xdr:rowOff>47623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54</xdr:row>
      <xdr:rowOff>76200</xdr:rowOff>
    </xdr:from>
    <xdr:to>
      <xdr:col>17</xdr:col>
      <xdr:colOff>512536</xdr:colOff>
      <xdr:row>69</xdr:row>
      <xdr:rowOff>76198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83343</xdr:colOff>
      <xdr:row>3</xdr:row>
      <xdr:rowOff>11906</xdr:rowOff>
    </xdr:from>
    <xdr:to>
      <xdr:col>34</xdr:col>
      <xdr:colOff>548255</xdr:colOff>
      <xdr:row>18</xdr:row>
      <xdr:rowOff>11904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123825</xdr:colOff>
      <xdr:row>18</xdr:row>
      <xdr:rowOff>130968</xdr:rowOff>
    </xdr:from>
    <xdr:to>
      <xdr:col>36</xdr:col>
      <xdr:colOff>11907</xdr:colOff>
      <xdr:row>34</xdr:row>
      <xdr:rowOff>159543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92868</xdr:colOff>
      <xdr:row>35</xdr:row>
      <xdr:rowOff>159545</xdr:rowOff>
    </xdr:from>
    <xdr:to>
      <xdr:col>34</xdr:col>
      <xdr:colOff>547687</xdr:colOff>
      <xdr:row>49</xdr:row>
      <xdr:rowOff>121444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E%20510%20Lecture%207,%20Goodness%20of%20fit,%20MLE%20-%20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6.1"/>
      <sheetName val="Ex 6.2"/>
      <sheetName val="Ex 6.3"/>
      <sheetName val="Ex 7.1"/>
      <sheetName val="Ex 7.2"/>
      <sheetName val="Ex 7.3"/>
      <sheetName val="Ex 8.1a"/>
      <sheetName val="Ex 8.1b"/>
    </sheetNames>
    <sheetDataSet>
      <sheetData sheetId="0" refreshError="1"/>
      <sheetData sheetId="1" refreshError="1"/>
      <sheetData sheetId="2" refreshError="1"/>
      <sheetData sheetId="3">
        <row r="8">
          <cell r="W8" t="str">
            <v>CDF</v>
          </cell>
        </row>
        <row r="9">
          <cell r="G9">
            <v>0.28252361807621862</v>
          </cell>
          <cell r="H9">
            <v>8.4830339321357289E-3</v>
          </cell>
          <cell r="I9">
            <v>-2.3874422545356238</v>
          </cell>
          <cell r="J9">
            <v>8.5192196529385155E-3</v>
          </cell>
          <cell r="K9">
            <v>-1.2639931280806218</v>
          </cell>
          <cell r="L9">
            <v>-4.765430532366226</v>
          </cell>
        </row>
        <row r="10">
          <cell r="G10">
            <v>3.2945792312810083</v>
          </cell>
          <cell r="H10">
            <v>0.70209580838323349</v>
          </cell>
          <cell r="I10">
            <v>0.5304378584592353</v>
          </cell>
          <cell r="J10">
            <v>1.2109833488121531</v>
          </cell>
          <cell r="K10">
            <v>1.1922784606442478</v>
          </cell>
          <cell r="L10">
            <v>0.19143271452774754</v>
          </cell>
          <cell r="W10">
            <v>0.1</v>
          </cell>
          <cell r="AC10">
            <v>0.87550993312425329</v>
          </cell>
        </row>
        <row r="11">
          <cell r="G11">
            <v>5.638199943607618</v>
          </cell>
          <cell r="H11">
            <v>0.96157684630738516</v>
          </cell>
          <cell r="I11">
            <v>1.7692851078409648</v>
          </cell>
          <cell r="J11">
            <v>3.2590950403510699</v>
          </cell>
          <cell r="K11">
            <v>1.7295648556330958</v>
          </cell>
          <cell r="L11">
            <v>1.1814495618576624</v>
          </cell>
          <cell r="W11">
            <v>0.2</v>
          </cell>
          <cell r="AC11">
            <v>1.3261607180663419</v>
          </cell>
        </row>
        <row r="12">
          <cell r="G12">
            <v>4.5656967000553124</v>
          </cell>
          <cell r="H12">
            <v>0.90668662674650691</v>
          </cell>
          <cell r="I12">
            <v>1.3206240594830998</v>
          </cell>
          <cell r="J12">
            <v>2.3717918453501681</v>
          </cell>
          <cell r="K12">
            <v>1.5185711201578456</v>
          </cell>
          <cell r="L12">
            <v>0.86364572237339521</v>
          </cell>
          <cell r="S12" t="str">
            <v>fit:</v>
          </cell>
          <cell r="W12">
            <v>0.3</v>
          </cell>
          <cell r="AC12">
            <v>1.7191104300104261</v>
          </cell>
        </row>
        <row r="13">
          <cell r="G13">
            <v>6.7088998259623089</v>
          </cell>
          <cell r="H13">
            <v>0.98153692614770449</v>
          </cell>
          <cell r="I13">
            <v>2.0865796576126199</v>
          </cell>
          <cell r="J13">
            <v>3.9919825495605257</v>
          </cell>
          <cell r="K13">
            <v>1.9034349771773285</v>
          </cell>
          <cell r="L13">
            <v>1.3842879870870894</v>
          </cell>
          <cell r="S13">
            <v>16.026141900190048</v>
          </cell>
          <cell r="T13">
            <v>6</v>
          </cell>
          <cell r="W13">
            <v>0.4</v>
          </cell>
          <cell r="AC13">
            <v>2.0971229856489426</v>
          </cell>
        </row>
        <row r="14">
          <cell r="G14">
            <v>3.7687611972513064</v>
          </cell>
          <cell r="H14">
            <v>0.78692614770459068</v>
          </cell>
          <cell r="I14">
            <v>0.79580101002689552</v>
          </cell>
          <cell r="J14">
            <v>1.5461164489761303</v>
          </cell>
          <cell r="K14">
            <v>1.3267463525672352</v>
          </cell>
          <cell r="L14">
            <v>0.43574627008160915</v>
          </cell>
          <cell r="S14">
            <v>0</v>
          </cell>
          <cell r="T14">
            <v>0</v>
          </cell>
          <cell r="W14">
            <v>0.5</v>
          </cell>
          <cell r="AC14">
            <v>2.4829607147011581</v>
          </cell>
        </row>
        <row r="15">
          <cell r="G15">
            <v>0.41383451913408342</v>
          </cell>
          <cell r="H15">
            <v>3.8423153692614773E-2</v>
          </cell>
          <cell r="I15">
            <v>-1.7692851078409655</v>
          </cell>
          <cell r="J15">
            <v>3.9180793790388989E-2</v>
          </cell>
          <cell r="K15">
            <v>-0.88228909729956584</v>
          </cell>
          <cell r="L15">
            <v>-3.2395686065793727</v>
          </cell>
          <cell r="W15">
            <v>0.6</v>
          </cell>
          <cell r="AC15">
            <v>2.8975987690119895</v>
          </cell>
        </row>
        <row r="16">
          <cell r="G16">
            <v>0.99752257143382517</v>
          </cell>
          <cell r="H16">
            <v>0.1182634730538922</v>
          </cell>
          <cell r="I16">
            <v>-1.1837123561092822</v>
          </cell>
          <cell r="J16">
            <v>0.12586198988505898</v>
          </cell>
          <cell r="K16">
            <v>-2.4805024702931932E-3</v>
          </cell>
          <cell r="L16">
            <v>-2.0725692907027615</v>
          </cell>
          <cell r="W16">
            <v>0.7</v>
          </cell>
          <cell r="AC16">
            <v>3.3701905145461106</v>
          </cell>
        </row>
        <row r="17">
          <cell r="G17">
            <v>2.8296302945409235</v>
          </cell>
          <cell r="H17">
            <v>0.57734530938123751</v>
          </cell>
          <cell r="I17">
            <v>0.19510674636432496</v>
          </cell>
          <cell r="J17">
            <v>0.861199767552701</v>
          </cell>
          <cell r="K17">
            <v>1.0401460651498582</v>
          </cell>
          <cell r="L17">
            <v>-0.14942878340290258</v>
          </cell>
          <cell r="W17">
            <v>0.8</v>
          </cell>
          <cell r="AC17">
            <v>3.9573673404739402</v>
          </cell>
        </row>
        <row r="18">
          <cell r="G18">
            <v>3.8860191894001046</v>
          </cell>
          <cell r="H18">
            <v>0.80189620758483027</v>
          </cell>
          <cell r="I18">
            <v>0.84841375522082119</v>
          </cell>
          <cell r="J18">
            <v>1.6189641815175646</v>
          </cell>
          <cell r="K18">
            <v>1.3573852890285178</v>
          </cell>
          <cell r="L18">
            <v>0.48178655061973386</v>
          </cell>
          <cell r="W18">
            <v>0.9</v>
          </cell>
          <cell r="AC18">
            <v>4.8247267877574878</v>
          </cell>
        </row>
        <row r="19">
          <cell r="G19">
            <v>4.0738893058545989</v>
          </cell>
          <cell r="H19">
            <v>0.8468063872255488</v>
          </cell>
          <cell r="I19">
            <v>1.0228321261036524</v>
          </cell>
          <cell r="J19">
            <v>1.8760527146175576</v>
          </cell>
          <cell r="K19">
            <v>1.4045981465603192</v>
          </cell>
          <cell r="L19">
            <v>0.62916994966556006</v>
          </cell>
        </row>
        <row r="20">
          <cell r="G20">
            <v>4.946966563457063</v>
          </cell>
          <cell r="H20">
            <v>0.94660678642714557</v>
          </cell>
          <cell r="I20">
            <v>1.6128070814723268</v>
          </cell>
          <cell r="J20">
            <v>2.9300716277428469</v>
          </cell>
          <cell r="K20">
            <v>1.5987745732692353</v>
          </cell>
          <cell r="L20">
            <v>1.0750268690587861</v>
          </cell>
          <cell r="X20" t="str">
            <v>Actual</v>
          </cell>
        </row>
        <row r="21">
          <cell r="G21">
            <v>2.3793009374013359</v>
          </cell>
          <cell r="H21">
            <v>0.46257485029940121</v>
          </cell>
          <cell r="I21">
            <v>-9.3948960933968581E-2</v>
          </cell>
          <cell r="J21">
            <v>0.62096578504836675</v>
          </cell>
          <cell r="K21">
            <v>0.86680672075715348</v>
          </cell>
          <cell r="L21">
            <v>-0.47647929510700066</v>
          </cell>
          <cell r="AB21" t="str">
            <v>Expected</v>
          </cell>
        </row>
        <row r="22">
          <cell r="G22">
            <v>4.8326600313033268</v>
          </cell>
          <cell r="H22">
            <v>0.93662674650698596</v>
          </cell>
          <cell r="I22">
            <v>1.5270583320354101</v>
          </cell>
          <cell r="J22">
            <v>2.7587133757461633</v>
          </cell>
          <cell r="K22">
            <v>1.5753970471864567</v>
          </cell>
          <cell r="L22">
            <v>1.0147644028309679</v>
          </cell>
          <cell r="W22">
            <v>0</v>
          </cell>
          <cell r="AB22">
            <v>20</v>
          </cell>
          <cell r="AC22">
            <v>22</v>
          </cell>
        </row>
        <row r="23">
          <cell r="G23">
            <v>3.3475258759089233</v>
          </cell>
          <cell r="H23">
            <v>0.7120758483033931</v>
          </cell>
          <cell r="I23">
            <v>0.55945929566790242</v>
          </cell>
          <cell r="J23">
            <v>1.2450581956966555</v>
          </cell>
          <cell r="K23">
            <v>1.2082215284738296</v>
          </cell>
          <cell r="L23">
            <v>0.21918227235567636</v>
          </cell>
          <cell r="W23">
            <v>0.1</v>
          </cell>
          <cell r="AB23">
            <v>20</v>
          </cell>
          <cell r="AC23">
            <v>15</v>
          </cell>
        </row>
        <row r="24">
          <cell r="G24">
            <v>1.5882139258131804</v>
          </cell>
          <cell r="H24">
            <v>0.25299401197604793</v>
          </cell>
          <cell r="I24">
            <v>-0.66509767139499976</v>
          </cell>
          <cell r="J24">
            <v>0.291682077785127</v>
          </cell>
          <cell r="K24">
            <v>0.46261006773997843</v>
          </cell>
          <cell r="L24">
            <v>-1.2320908445680812</v>
          </cell>
          <cell r="W24">
            <v>0.2</v>
          </cell>
          <cell r="AB24">
            <v>20</v>
          </cell>
          <cell r="AC24">
            <v>16</v>
          </cell>
        </row>
        <row r="25">
          <cell r="G25">
            <v>3.2722149471168525</v>
          </cell>
          <cell r="H25">
            <v>0.69710578842315363</v>
          </cell>
          <cell r="I25">
            <v>0.51609447991924207</v>
          </cell>
          <cell r="J25">
            <v>1.194371671145257</v>
          </cell>
          <cell r="K25">
            <v>1.1854671094669411</v>
          </cell>
          <cell r="L25">
            <v>0.17762024889831821</v>
          </cell>
          <cell r="W25">
            <v>0.3</v>
          </cell>
          <cell r="AB25">
            <v>20</v>
          </cell>
          <cell r="AC25">
            <v>18</v>
          </cell>
        </row>
        <row r="26">
          <cell r="G26">
            <v>2.8830496033127528</v>
          </cell>
          <cell r="H26">
            <v>0.59730538922155685</v>
          </cell>
          <cell r="I26">
            <v>0.24637853400043935</v>
          </cell>
          <cell r="J26">
            <v>0.9095767939348065</v>
          </cell>
          <cell r="K26">
            <v>1.0588486239583927</v>
          </cell>
          <cell r="L26">
            <v>-9.4775849256034564E-2</v>
          </cell>
          <cell r="W26">
            <v>0.4</v>
          </cell>
          <cell r="AB26">
            <v>20</v>
          </cell>
          <cell r="AC26">
            <v>25</v>
          </cell>
        </row>
        <row r="27">
          <cell r="G27">
            <v>2.7934036762851604</v>
          </cell>
          <cell r="H27">
            <v>0.56237524950099804</v>
          </cell>
          <cell r="I27">
            <v>0.15699409614643048</v>
          </cell>
          <cell r="J27">
            <v>0.82639346983257245</v>
          </cell>
          <cell r="K27">
            <v>1.0272608079497978</v>
          </cell>
          <cell r="L27">
            <v>-0.19068426315302506</v>
          </cell>
          <cell r="W27">
            <v>0.5</v>
          </cell>
          <cell r="AB27">
            <v>20</v>
          </cell>
          <cell r="AC27">
            <v>28</v>
          </cell>
        </row>
        <row r="28">
          <cell r="G28">
            <v>1.2567531704658086</v>
          </cell>
          <cell r="H28">
            <v>0.16816367265469062</v>
          </cell>
          <cell r="I28">
            <v>-0.96144723227760642</v>
          </cell>
          <cell r="J28">
            <v>0.18411957945396148</v>
          </cell>
          <cell r="K28">
            <v>0.22853154633716341</v>
          </cell>
          <cell r="L28">
            <v>-1.6921698441223794</v>
          </cell>
          <cell r="S28" t="str">
            <v>fit:</v>
          </cell>
          <cell r="W28">
            <v>0.6</v>
          </cell>
          <cell r="AB28">
            <v>20</v>
          </cell>
          <cell r="AC28">
            <v>19</v>
          </cell>
        </row>
        <row r="29">
          <cell r="G29">
            <v>0.8755360778851885</v>
          </cell>
          <cell r="H29">
            <v>0.11327345309381237</v>
          </cell>
          <cell r="I29">
            <v>-1.2093018348920097</v>
          </cell>
          <cell r="J29">
            <v>0.12021863405010415</v>
          </cell>
          <cell r="K29">
            <v>-0.13291891978409529</v>
          </cell>
          <cell r="L29">
            <v>-2.118443243520979</v>
          </cell>
          <cell r="S29">
            <v>6.9619458898603419</v>
          </cell>
          <cell r="T29">
            <v>3</v>
          </cell>
          <cell r="W29">
            <v>0.7</v>
          </cell>
          <cell r="AB29">
            <v>20</v>
          </cell>
          <cell r="AC29">
            <v>20</v>
          </cell>
        </row>
        <row r="30">
          <cell r="G30">
            <v>7.067975971664179</v>
          </cell>
          <cell r="H30">
            <v>0.98652694610778435</v>
          </cell>
          <cell r="I30">
            <v>2.2122976151794482</v>
          </cell>
          <cell r="J30">
            <v>4.3070635962004209</v>
          </cell>
          <cell r="K30">
            <v>1.9555741548569032</v>
          </cell>
          <cell r="L30">
            <v>1.460256371739701</v>
          </cell>
          <cell r="S30">
            <v>-1.6198985897969926</v>
          </cell>
          <cell r="T30">
            <v>-3</v>
          </cell>
          <cell r="W30">
            <v>0.8</v>
          </cell>
          <cell r="AB30">
            <v>20</v>
          </cell>
          <cell r="AC30">
            <v>24</v>
          </cell>
        </row>
        <row r="31">
          <cell r="G31">
            <v>2.6443488857573172</v>
          </cell>
          <cell r="H31">
            <v>0.52245508982035926</v>
          </cell>
          <cell r="I31">
            <v>5.6316317022151882E-2</v>
          </cell>
          <cell r="J31">
            <v>0.73909707075180109</v>
          </cell>
          <cell r="K31">
            <v>0.97242486705031239</v>
          </cell>
          <cell r="L31">
            <v>-0.30232601246284735</v>
          </cell>
          <cell r="W31">
            <v>0.9</v>
          </cell>
          <cell r="AB31">
            <v>20</v>
          </cell>
          <cell r="AC31">
            <v>13</v>
          </cell>
        </row>
        <row r="32">
          <cell r="G32">
            <v>0.75885578777919638</v>
          </cell>
          <cell r="H32">
            <v>7.3353293413173648E-2</v>
          </cell>
          <cell r="I32">
            <v>-1.4512631910577392</v>
          </cell>
          <cell r="J32">
            <v>7.6182900852049623E-2</v>
          </cell>
          <cell r="K32">
            <v>-0.2759435225653098</v>
          </cell>
          <cell r="L32">
            <v>-2.57461823973766</v>
          </cell>
        </row>
        <row r="33">
          <cell r="G33">
            <v>0.80018018748814201</v>
          </cell>
          <cell r="H33">
            <v>9.8303393213572843E-2</v>
          </cell>
          <cell r="I33">
            <v>-1.2912794713519373</v>
          </cell>
          <cell r="J33">
            <v>0.10347717161252691</v>
          </cell>
          <cell r="K33">
            <v>-0.22291834231548263</v>
          </cell>
          <cell r="L33">
            <v>-2.2684042547347332</v>
          </cell>
        </row>
        <row r="34">
          <cell r="G34">
            <v>3.4873994158173227</v>
          </cell>
          <cell r="H34">
            <v>0.73203592814371254</v>
          </cell>
          <cell r="I34">
            <v>0.61898211112271218</v>
          </cell>
          <cell r="J34">
            <v>1.3169023676958906</v>
          </cell>
          <cell r="K34">
            <v>1.2491563053888612</v>
          </cell>
          <cell r="L34">
            <v>0.27528228766384388</v>
          </cell>
          <cell r="AE34" t="str">
            <v>p-value</v>
          </cell>
        </row>
        <row r="35">
          <cell r="G35">
            <v>2.5088876839084771</v>
          </cell>
          <cell r="H35">
            <v>0.4875249500998004</v>
          </cell>
          <cell r="I35">
            <v>-3.1275410739968465E-2</v>
          </cell>
          <cell r="J35">
            <v>0.66850325227619734</v>
          </cell>
          <cell r="K35">
            <v>0.91983950110069468</v>
          </cell>
          <cell r="L35">
            <v>-0.40271401741652491</v>
          </cell>
          <cell r="AD35">
            <v>0</v>
          </cell>
          <cell r="AE35">
            <v>1</v>
          </cell>
        </row>
        <row r="36">
          <cell r="G36">
            <v>4.4677533727651273</v>
          </cell>
          <cell r="H36">
            <v>0.90169660678642705</v>
          </cell>
          <cell r="I36">
            <v>1.2912794713519364</v>
          </cell>
          <cell r="J36">
            <v>2.319696733466766</v>
          </cell>
          <cell r="K36">
            <v>1.4968856811080602</v>
          </cell>
          <cell r="L36">
            <v>0.84143645880054208</v>
          </cell>
          <cell r="AD36">
            <v>1</v>
          </cell>
          <cell r="AE36">
            <v>0.99482853651651548</v>
          </cell>
        </row>
        <row r="37">
          <cell r="G37">
            <v>0.44190521439241626</v>
          </cell>
          <cell r="H37">
            <v>4.8403193612774446E-2</v>
          </cell>
          <cell r="I37">
            <v>-1.6605374163770485</v>
          </cell>
          <cell r="J37">
            <v>4.9613856604336357E-2</v>
          </cell>
          <cell r="K37">
            <v>-0.81665986697748227</v>
          </cell>
          <cell r="L37">
            <v>-3.0034851172440451</v>
          </cell>
          <cell r="AD37">
            <v>2</v>
          </cell>
          <cell r="AE37">
            <v>0.95984036873010159</v>
          </cell>
        </row>
        <row r="38">
          <cell r="G38">
            <v>4.3963772893235804</v>
          </cell>
          <cell r="H38">
            <v>0.89171656686626743</v>
          </cell>
          <cell r="I38">
            <v>1.2357086898512506</v>
          </cell>
          <cell r="J38">
            <v>2.2230031086642956</v>
          </cell>
          <cell r="K38">
            <v>1.4807808584553799</v>
          </cell>
          <cell r="L38">
            <v>0.79885903339057152</v>
          </cell>
          <cell r="AD38">
            <v>3</v>
          </cell>
          <cell r="AE38">
            <v>0.88500223164315062</v>
          </cell>
        </row>
        <row r="39">
          <cell r="G39">
            <v>5.5623977956223492</v>
          </cell>
          <cell r="H39">
            <v>0.9565868263473053</v>
          </cell>
          <cell r="I39">
            <v>1.7123817106205157</v>
          </cell>
          <cell r="J39">
            <v>3.1369923435501694</v>
          </cell>
          <cell r="K39">
            <v>1.7160292735028566</v>
          </cell>
          <cell r="L39">
            <v>1.143264488513873</v>
          </cell>
          <cell r="AD39">
            <v>4</v>
          </cell>
          <cell r="AE39">
            <v>0.77977740847571586</v>
          </cell>
        </row>
        <row r="40">
          <cell r="G40">
            <v>2.3409194231603254</v>
          </cell>
          <cell r="H40">
            <v>0.44760479041916168</v>
          </cell>
          <cell r="I40">
            <v>-0.13171517670012142</v>
          </cell>
          <cell r="J40">
            <v>0.5934915294961185</v>
          </cell>
          <cell r="K40">
            <v>0.85054376807886034</v>
          </cell>
          <cell r="L40">
            <v>-0.52173233715537659</v>
          </cell>
          <cell r="AD40">
            <v>5</v>
          </cell>
          <cell r="AE40">
            <v>0.65996322969428256</v>
          </cell>
        </row>
        <row r="41">
          <cell r="G41">
            <v>4.0673273874962081</v>
          </cell>
          <cell r="H41">
            <v>0.84181636726546893</v>
          </cell>
          <cell r="I41">
            <v>1.0019509868815022</v>
          </cell>
          <cell r="J41">
            <v>1.8439986883274739</v>
          </cell>
          <cell r="K41">
            <v>1.4029861222090338</v>
          </cell>
          <cell r="L41">
            <v>0.61193641381499175</v>
          </cell>
          <cell r="AD41">
            <v>6</v>
          </cell>
          <cell r="AE41">
            <v>0.53974935039555727</v>
          </cell>
        </row>
        <row r="42">
          <cell r="G42">
            <v>0.79397406577244589</v>
          </cell>
          <cell r="H42">
            <v>8.8323353293413162E-2</v>
          </cell>
          <cell r="I42">
            <v>-1.3511521260686532</v>
          </cell>
          <cell r="J42">
            <v>9.2469905826748647E-2</v>
          </cell>
          <cell r="K42">
            <v>-0.23070448102354665</v>
          </cell>
          <cell r="L42">
            <v>-2.3808720298126103</v>
          </cell>
          <cell r="AD42">
            <v>7</v>
          </cell>
          <cell r="AE42">
            <v>0.4288798575530548</v>
          </cell>
        </row>
        <row r="43">
          <cell r="G43">
            <v>4.1689785006286577</v>
          </cell>
          <cell r="H43">
            <v>0.86676646706586813</v>
          </cell>
          <cell r="I43">
            <v>1.1112353339257335</v>
          </cell>
          <cell r="J43">
            <v>2.0156518038045048</v>
          </cell>
          <cell r="K43">
            <v>1.4276710419241387</v>
          </cell>
          <cell r="L43">
            <v>0.70094261892511978</v>
          </cell>
          <cell r="S43" t="str">
            <v>fit:</v>
          </cell>
          <cell r="AD43">
            <v>8</v>
          </cell>
          <cell r="AE43">
            <v>0.33259390259930788</v>
          </cell>
        </row>
        <row r="44">
          <cell r="G44">
            <v>2.5555801776499547</v>
          </cell>
          <cell r="H44">
            <v>0.50249500998003993</v>
          </cell>
          <cell r="I44">
            <v>6.2541033315154067E-3</v>
          </cell>
          <cell r="J44">
            <v>0.69814969224291712</v>
          </cell>
          <cell r="K44">
            <v>0.93827927327910754</v>
          </cell>
          <cell r="L44">
            <v>-0.35932174041202503</v>
          </cell>
          <cell r="S44">
            <v>2.218923458752784</v>
          </cell>
          <cell r="T44">
            <v>2</v>
          </cell>
          <cell r="AD44">
            <v>9</v>
          </cell>
          <cell r="AE44">
            <v>0.25265604649656376</v>
          </cell>
        </row>
        <row r="45">
          <cell r="G45">
            <v>4.2519787490709966</v>
          </cell>
          <cell r="H45">
            <v>0.87674650698602785</v>
          </cell>
          <cell r="I45">
            <v>1.1588753792244366</v>
          </cell>
          <cell r="J45">
            <v>2.0935121255767775</v>
          </cell>
          <cell r="K45">
            <v>1.4473844626005603</v>
          </cell>
          <cell r="L45">
            <v>0.73884309847212271</v>
          </cell>
          <cell r="S45">
            <v>-2.2269712465282727</v>
          </cell>
          <cell r="T45">
            <v>-6</v>
          </cell>
          <cell r="AC45">
            <v>10.199999999999999</v>
          </cell>
          <cell r="AD45">
            <v>10</v>
          </cell>
          <cell r="AE45">
            <v>0.18857346751345014</v>
          </cell>
        </row>
        <row r="46">
          <cell r="G46">
            <v>2.6496227180896064</v>
          </cell>
          <cell r="H46">
            <v>0.52744510978043913</v>
          </cell>
          <cell r="I46">
            <v>6.8849042454066312E-2</v>
          </cell>
          <cell r="J46">
            <v>0.74960136901867713</v>
          </cell>
          <cell r="K46">
            <v>0.97441725933026058</v>
          </cell>
          <cell r="L46">
            <v>-0.2882137217273123</v>
          </cell>
          <cell r="AD46">
            <v>11</v>
          </cell>
          <cell r="AE46">
            <v>0.13861902087329542</v>
          </cell>
        </row>
        <row r="47">
          <cell r="G47">
            <v>2.892029164920964</v>
          </cell>
          <cell r="H47">
            <v>0.61726546906187629</v>
          </cell>
          <cell r="I47">
            <v>0.29830673829035242</v>
          </cell>
          <cell r="J47">
            <v>0.96041366083749935</v>
          </cell>
          <cell r="K47">
            <v>1.0619583889347981</v>
          </cell>
          <cell r="L47">
            <v>-4.0391190623852276E-2</v>
          </cell>
          <cell r="AD47">
            <v>12</v>
          </cell>
          <cell r="AE47">
            <v>0.10055886850835885</v>
          </cell>
        </row>
        <row r="48">
          <cell r="G48">
            <v>1.3018537844283558</v>
          </cell>
          <cell r="H48">
            <v>0.18313373253493015</v>
          </cell>
          <cell r="I48">
            <v>-0.90348703701582589</v>
          </cell>
          <cell r="J48">
            <v>0.20227988483362053</v>
          </cell>
          <cell r="K48">
            <v>0.26378923673390603</v>
          </cell>
          <cell r="L48">
            <v>-1.5981029721119222</v>
          </cell>
          <cell r="AC48">
            <v>0.17752012827952252</v>
          </cell>
          <cell r="AD48">
            <v>13</v>
          </cell>
          <cell r="AE48">
            <v>7.210839103392136E-2</v>
          </cell>
        </row>
        <row r="49">
          <cell r="G49">
            <v>3.4291796734044109</v>
          </cell>
          <cell r="H49">
            <v>0.71706586826347296</v>
          </cell>
          <cell r="I49">
            <v>0.57414709947414444</v>
          </cell>
          <cell r="J49">
            <v>1.262541158477003</v>
          </cell>
          <cell r="K49">
            <v>1.2323210703012248</v>
          </cell>
          <cell r="L49">
            <v>0.2331264824098479</v>
          </cell>
          <cell r="AD49">
            <v>14</v>
          </cell>
          <cell r="AE49">
            <v>5.1181353413065442E-2</v>
          </cell>
        </row>
        <row r="50">
          <cell r="G50">
            <v>2.1040352713951203</v>
          </cell>
          <cell r="H50">
            <v>0.35778443113772457</v>
          </cell>
          <cell r="I50">
            <v>-0.36438724029913205</v>
          </cell>
          <cell r="J50">
            <v>0.44283125460862871</v>
          </cell>
          <cell r="K50">
            <v>0.74385705870601437</v>
          </cell>
          <cell r="L50">
            <v>-0.81456649660826386</v>
          </cell>
          <cell r="AD50">
            <v>15</v>
          </cell>
          <cell r="AE50">
            <v>3.5999404763428805E-2</v>
          </cell>
        </row>
        <row r="51">
          <cell r="G51">
            <v>0.4371806376177293</v>
          </cell>
          <cell r="H51">
            <v>4.3413173652694606E-2</v>
          </cell>
          <cell r="I51">
            <v>-1.712381710620517</v>
          </cell>
          <cell r="J51">
            <v>4.43837191591109E-2</v>
          </cell>
          <cell r="K51">
            <v>-0.82740881090261864</v>
          </cell>
          <cell r="L51">
            <v>-3.1148825623951741</v>
          </cell>
          <cell r="AD51">
            <v>16</v>
          </cell>
          <cell r="AE51">
            <v>2.5116360746852796E-2</v>
          </cell>
        </row>
        <row r="52">
          <cell r="G52">
            <v>2.219551492138343</v>
          </cell>
          <cell r="H52">
            <v>0.39271457085828343</v>
          </cell>
          <cell r="I52">
            <v>-0.27225085458216447</v>
          </cell>
          <cell r="J52">
            <v>0.49875636921722821</v>
          </cell>
          <cell r="K52">
            <v>0.79730514490494975</v>
          </cell>
          <cell r="L52">
            <v>-0.69563754049924686</v>
          </cell>
          <cell r="AD52">
            <v>17</v>
          </cell>
          <cell r="AE52">
            <v>1.7396182569124501E-2</v>
          </cell>
        </row>
        <row r="53">
          <cell r="G53">
            <v>3.6586384488207315</v>
          </cell>
          <cell r="H53">
            <v>0.76696606786427135</v>
          </cell>
          <cell r="I53">
            <v>0.72889177851677733</v>
          </cell>
          <cell r="J53">
            <v>1.4565712045358576</v>
          </cell>
          <cell r="K53">
            <v>1.2970910696820144</v>
          </cell>
          <cell r="L53">
            <v>0.37608518364832455</v>
          </cell>
          <cell r="AD53">
            <v>18</v>
          </cell>
          <cell r="AE53">
            <v>1.1970002354029556E-2</v>
          </cell>
        </row>
        <row r="54">
          <cell r="G54">
            <v>1.337282930968053</v>
          </cell>
          <cell r="H54">
            <v>0.18812375249500998</v>
          </cell>
          <cell r="I54">
            <v>-0.88483152301530998</v>
          </cell>
          <cell r="J54">
            <v>0.20840735498571766</v>
          </cell>
          <cell r="K54">
            <v>0.29063989201350543</v>
          </cell>
          <cell r="L54">
            <v>-1.5682606770878951</v>
          </cell>
          <cell r="AD54">
            <v>19</v>
          </cell>
          <cell r="AE54">
            <v>8.1873409680615506E-3</v>
          </cell>
        </row>
        <row r="55">
          <cell r="G55">
            <v>2.2899841088165984</v>
          </cell>
          <cell r="H55">
            <v>0.43263473053892215</v>
          </cell>
          <cell r="I55">
            <v>-0.16967026370190372</v>
          </cell>
          <cell r="J55">
            <v>0.56675196845421949</v>
          </cell>
          <cell r="K55">
            <v>0.82854487816067257</v>
          </cell>
          <cell r="L55">
            <v>-0.5678335163685595</v>
          </cell>
          <cell r="AD55">
            <v>20</v>
          </cell>
          <cell r="AE55">
            <v>5.5696830729455669E-3</v>
          </cell>
        </row>
        <row r="56">
          <cell r="G56">
            <v>0.3334596785320284</v>
          </cell>
          <cell r="H56">
            <v>1.8463073852295408E-2</v>
          </cell>
          <cell r="I56">
            <v>-2.0865796576126225</v>
          </cell>
          <cell r="J56">
            <v>1.8635643815696334E-2</v>
          </cell>
          <cell r="K56">
            <v>-1.0982333248878695</v>
          </cell>
          <cell r="L56">
            <v>-3.9826791979116569</v>
          </cell>
        </row>
        <row r="57">
          <cell r="G57">
            <v>0.99778809368471799</v>
          </cell>
          <cell r="H57">
            <v>0.12325349301397205</v>
          </cell>
          <cell r="I57">
            <v>-1.1588753792244371</v>
          </cell>
          <cell r="J57">
            <v>0.13153737401765819</v>
          </cell>
          <cell r="K57">
            <v>-2.2143561933229555E-3</v>
          </cell>
          <cell r="L57">
            <v>-2.0284642546831595</v>
          </cell>
        </row>
        <row r="58">
          <cell r="G58">
            <v>0.83873170073194392</v>
          </cell>
          <cell r="H58">
            <v>0.10329341317365269</v>
          </cell>
          <cell r="I58">
            <v>-1.263006548446578</v>
          </cell>
          <cell r="J58">
            <v>0.10902657542119638</v>
          </cell>
          <cell r="K58">
            <v>-0.17586440824340421</v>
          </cell>
          <cell r="L58">
            <v>-2.2161636152664781</v>
          </cell>
        </row>
        <row r="59">
          <cell r="G59">
            <v>1.9737744962384405</v>
          </cell>
          <cell r="H59">
            <v>0.32285429141716565</v>
          </cell>
          <cell r="I59">
            <v>-0.45973202050225354</v>
          </cell>
          <cell r="J59">
            <v>0.38986880236988636</v>
          </cell>
          <cell r="K59">
            <v>0.67994769752447481</v>
          </cell>
          <cell r="L59">
            <v>-0.9419450006348028</v>
          </cell>
          <cell r="S59" t="str">
            <v>fit:</v>
          </cell>
        </row>
        <row r="60">
          <cell r="G60">
            <v>2.4377433460144289</v>
          </cell>
          <cell r="H60">
            <v>0.47255489021956087</v>
          </cell>
          <cell r="I60">
            <v>-6.8849042454066312E-2</v>
          </cell>
          <cell r="J60">
            <v>0.63971047633451783</v>
          </cell>
          <cell r="K60">
            <v>0.89107275316908663</v>
          </cell>
          <cell r="L60">
            <v>-0.44673958571076677</v>
          </cell>
          <cell r="S60">
            <v>2.8752576871854911</v>
          </cell>
          <cell r="T60">
            <v>3</v>
          </cell>
        </row>
        <row r="61">
          <cell r="G61">
            <v>0.29825098415285317</v>
          </cell>
          <cell r="H61">
            <v>1.3473053892215569E-2</v>
          </cell>
          <cell r="I61">
            <v>-2.21229761517945</v>
          </cell>
          <cell r="J61">
            <v>1.3564639034138473E-2</v>
          </cell>
          <cell r="K61">
            <v>-1.2098199182514562</v>
          </cell>
          <cell r="L61">
            <v>-4.3002889433146096</v>
          </cell>
          <cell r="S61">
            <v>-1.2837008522539257</v>
          </cell>
          <cell r="T61">
            <v>-3</v>
          </cell>
        </row>
        <row r="62">
          <cell r="G62">
            <v>4.1020250561451137</v>
          </cell>
          <cell r="H62">
            <v>0.85179640718562866</v>
          </cell>
          <cell r="I62">
            <v>1.044169045588939</v>
          </cell>
          <cell r="J62">
            <v>1.9091683234020551</v>
          </cell>
          <cell r="K62">
            <v>1.4114807679067927</v>
          </cell>
          <cell r="L62">
            <v>0.6466677144563665</v>
          </cell>
        </row>
        <row r="63">
          <cell r="G63">
            <v>4.1443525249126756</v>
          </cell>
          <cell r="H63">
            <v>0.85678642714570852</v>
          </cell>
          <cell r="I63">
            <v>1.0659922490614977</v>
          </cell>
          <cell r="J63">
            <v>1.9434182464451339</v>
          </cell>
          <cell r="K63">
            <v>1.4217465700920995</v>
          </cell>
          <cell r="L63">
            <v>0.664448405308391</v>
          </cell>
        </row>
        <row r="64">
          <cell r="G64">
            <v>0.61691439733895259</v>
          </cell>
          <cell r="H64">
            <v>6.3373253493013967E-2</v>
          </cell>
          <cell r="I64">
            <v>-1.5270583320354105</v>
          </cell>
          <cell r="J64">
            <v>6.547042561824655E-2</v>
          </cell>
          <cell r="K64">
            <v>-0.48302500483340877</v>
          </cell>
          <cell r="L64">
            <v>-2.7261567555842294</v>
          </cell>
        </row>
        <row r="65">
          <cell r="G65">
            <v>4.0181885862629576</v>
          </cell>
          <cell r="H65">
            <v>0.83183632734530932</v>
          </cell>
          <cell r="I65">
            <v>0.96144723227760742</v>
          </cell>
          <cell r="J65">
            <v>1.7828175318523933</v>
          </cell>
          <cell r="K65">
            <v>1.3908312006479477</v>
          </cell>
          <cell r="L65">
            <v>0.57819499592815393</v>
          </cell>
        </row>
        <row r="66">
          <cell r="G66">
            <v>3.3267282259147435</v>
          </cell>
          <cell r="H66">
            <v>0.70708582834331335</v>
          </cell>
          <cell r="I66">
            <v>0.54489120823511805</v>
          </cell>
          <cell r="J66">
            <v>1.2278756423766588</v>
          </cell>
          <cell r="K66">
            <v>1.2019893062680425</v>
          </cell>
          <cell r="L66">
            <v>0.20528555617404148</v>
          </cell>
        </row>
        <row r="67">
          <cell r="G67">
            <v>1.2687080690406107</v>
          </cell>
          <cell r="H67">
            <v>0.17814371257485032</v>
          </cell>
          <cell r="I67">
            <v>-0.92246241734752521</v>
          </cell>
          <cell r="J67">
            <v>0.19618973202711509</v>
          </cell>
          <cell r="K67">
            <v>0.23799911422979816</v>
          </cell>
          <cell r="L67">
            <v>-1.6286730674348571</v>
          </cell>
        </row>
        <row r="68">
          <cell r="G68">
            <v>0.52653684650586996</v>
          </cell>
          <cell r="H68">
            <v>5.8383233532934127E-2</v>
          </cell>
          <cell r="I68">
            <v>-1.5684915216655271</v>
          </cell>
          <cell r="J68">
            <v>6.0156916836205249E-2</v>
          </cell>
          <cell r="K68">
            <v>-0.64143396599006386</v>
          </cell>
          <cell r="L68">
            <v>-2.810798850052032</v>
          </cell>
        </row>
        <row r="69">
          <cell r="G69">
            <v>2.8400100153466759</v>
          </cell>
          <cell r="H69">
            <v>0.58233532934131738</v>
          </cell>
          <cell r="I69">
            <v>0.20787145065533047</v>
          </cell>
          <cell r="J69">
            <v>0.87307639171528018</v>
          </cell>
          <cell r="K69">
            <v>1.0438075786974161</v>
          </cell>
          <cell r="L69">
            <v>-0.13573222214235939</v>
          </cell>
        </row>
        <row r="70">
          <cell r="G70">
            <v>1.0846651433773387</v>
          </cell>
          <cell r="H70">
            <v>0.13323353293413173</v>
          </cell>
          <cell r="I70">
            <v>-1.1112353339257341</v>
          </cell>
          <cell r="J70">
            <v>0.14298569596365052</v>
          </cell>
          <cell r="K70">
            <v>8.1271315742997896E-2</v>
          </cell>
          <cell r="L70">
            <v>-1.9450106819516066</v>
          </cell>
        </row>
        <row r="71">
          <cell r="G71">
            <v>2.1269874343492452</v>
          </cell>
          <cell r="H71">
            <v>0.36776447105788423</v>
          </cell>
          <cell r="I71">
            <v>-0.33778005379514503</v>
          </cell>
          <cell r="J71">
            <v>0.45849328188361638</v>
          </cell>
          <cell r="K71">
            <v>0.75470662851341186</v>
          </cell>
          <cell r="L71">
            <v>-0.77980963977329976</v>
          </cell>
        </row>
        <row r="72">
          <cell r="G72">
            <v>3.5713580059469097</v>
          </cell>
          <cell r="H72">
            <v>0.75199600798403188</v>
          </cell>
          <cell r="I72">
            <v>0.68078430267664325</v>
          </cell>
          <cell r="J72">
            <v>1.3943104361081264</v>
          </cell>
          <cell r="K72">
            <v>1.2729459172828237</v>
          </cell>
          <cell r="L72">
            <v>0.33239998202775339</v>
          </cell>
        </row>
        <row r="73">
          <cell r="G73">
            <v>1.8688241829798973</v>
          </cell>
          <cell r="H73">
            <v>0.28792415169660679</v>
          </cell>
          <cell r="I73">
            <v>-0.55945929566790298</v>
          </cell>
          <cell r="J73">
            <v>0.33957084472791899</v>
          </cell>
          <cell r="K73">
            <v>0.62530945394684267</v>
          </cell>
          <cell r="L73">
            <v>-1.0800726800327805</v>
          </cell>
        </row>
        <row r="74">
          <cell r="G74">
            <v>0.39972461220310673</v>
          </cell>
          <cell r="H74">
            <v>3.3433133732534932E-2</v>
          </cell>
          <cell r="I74">
            <v>-1.8325718510313058</v>
          </cell>
          <cell r="J74">
            <v>3.400479879775959E-2</v>
          </cell>
          <cell r="K74">
            <v>-0.91697943847034125</v>
          </cell>
          <cell r="L74">
            <v>-3.3812536232148691</v>
          </cell>
        </row>
        <row r="75">
          <cell r="G75">
            <v>2.8230756124043874</v>
          </cell>
          <cell r="H75">
            <v>0.57235528942115765</v>
          </cell>
          <cell r="I75">
            <v>0.18237375463848352</v>
          </cell>
          <cell r="J75">
            <v>0.8494625436069756</v>
          </cell>
          <cell r="K75">
            <v>1.0378269333279546</v>
          </cell>
          <cell r="L75">
            <v>-0.16315143112361424</v>
          </cell>
        </row>
        <row r="76">
          <cell r="G76">
            <v>3.8141481936936468</v>
          </cell>
          <cell r="H76">
            <v>0.79191616766467055</v>
          </cell>
          <cell r="I76">
            <v>0.81308789770500389</v>
          </cell>
          <cell r="J76">
            <v>1.5698142404059534</v>
          </cell>
          <cell r="K76">
            <v>1.3387173616131183</v>
          </cell>
          <cell r="L76">
            <v>0.45095729414729624</v>
          </cell>
        </row>
        <row r="77">
          <cell r="G77">
            <v>1.1664012053584603</v>
          </cell>
          <cell r="H77">
            <v>0.1432135728542914</v>
          </cell>
          <cell r="I77">
            <v>-1.0659922490614977</v>
          </cell>
          <cell r="J77">
            <v>0.15456660130727984</v>
          </cell>
          <cell r="K77">
            <v>0.15392311567232306</v>
          </cell>
          <cell r="L77">
            <v>-1.8671301991085614</v>
          </cell>
        </row>
        <row r="78">
          <cell r="G78">
            <v>2.1198295692039011</v>
          </cell>
          <cell r="H78">
            <v>0.36277445109780437</v>
          </cell>
          <cell r="I78">
            <v>-0.35105258016089946</v>
          </cell>
          <cell r="J78">
            <v>0.45063160617221609</v>
          </cell>
          <cell r="K78">
            <v>0.75133569356736796</v>
          </cell>
          <cell r="L78">
            <v>-0.7971051110288192</v>
          </cell>
        </row>
        <row r="79">
          <cell r="G79">
            <v>2.7177187263388984</v>
          </cell>
          <cell r="H79">
            <v>0.55239520958083832</v>
          </cell>
          <cell r="I79">
            <v>0.13171517670012142</v>
          </cell>
          <cell r="J79">
            <v>0.80384460014595926</v>
          </cell>
          <cell r="K79">
            <v>0.99979282484742804</v>
          </cell>
          <cell r="L79">
            <v>-0.21834931188536261</v>
          </cell>
        </row>
        <row r="80">
          <cell r="G80">
            <v>2.2458644910351011</v>
          </cell>
          <cell r="H80">
            <v>0.40768463073852296</v>
          </cell>
          <cell r="I80">
            <v>-0.23350503341371939</v>
          </cell>
          <cell r="J80">
            <v>0.52371606759508726</v>
          </cell>
          <cell r="K80">
            <v>0.80909052102999757</v>
          </cell>
          <cell r="L80">
            <v>-0.64680559725253228</v>
          </cell>
        </row>
        <row r="81">
          <cell r="G81">
            <v>0.37976452479547995</v>
          </cell>
          <cell r="H81">
            <v>2.8443113772455089E-2</v>
          </cell>
          <cell r="I81">
            <v>-1.9041839786906032</v>
          </cell>
          <cell r="J81">
            <v>2.8855456832555762E-2</v>
          </cell>
          <cell r="K81">
            <v>-0.9682038899283415</v>
          </cell>
          <cell r="L81">
            <v>-3.545456158937748</v>
          </cell>
        </row>
        <row r="82">
          <cell r="G82">
            <v>4.6792866488378806</v>
          </cell>
          <cell r="H82">
            <v>0.91666666666666663</v>
          </cell>
          <cell r="I82">
            <v>1.3829941271006372</v>
          </cell>
          <cell r="J82">
            <v>2.4849066497879999</v>
          </cell>
          <cell r="K82">
            <v>1.5431456728496227</v>
          </cell>
          <cell r="L82">
            <v>0.91023509336532582</v>
          </cell>
        </row>
        <row r="83">
          <cell r="G83">
            <v>2.5485281956569978</v>
          </cell>
          <cell r="H83">
            <v>0.49251497005988026</v>
          </cell>
          <cell r="I83">
            <v>-1.8763288596579355E-2</v>
          </cell>
          <cell r="J83">
            <v>0.67828806615619563</v>
          </cell>
          <cell r="K83">
            <v>0.93551601436516585</v>
          </cell>
          <cell r="L83">
            <v>-0.38818320493956238</v>
          </cell>
        </row>
        <row r="84">
          <cell r="G84">
            <v>3.0666601915216263</v>
          </cell>
          <cell r="H84">
            <v>0.6521956087824351</v>
          </cell>
          <cell r="I84">
            <v>0.39125496660919462</v>
          </cell>
          <cell r="J84">
            <v>1.0561150514442315</v>
          </cell>
          <cell r="K84">
            <v>1.1205890839243164</v>
          </cell>
          <cell r="L84">
            <v>5.4597129580704118E-2</v>
          </cell>
        </row>
        <row r="85">
          <cell r="G85">
            <v>0.35859500226433955</v>
          </cell>
          <cell r="H85">
            <v>2.3453093812375248E-2</v>
          </cell>
          <cell r="I85">
            <v>-1.9871462915396887</v>
          </cell>
          <cell r="J85">
            <v>2.3732494808679196E-2</v>
          </cell>
          <cell r="K85">
            <v>-1.0255616547059372</v>
          </cell>
          <cell r="L85">
            <v>-3.7409100809514522</v>
          </cell>
        </row>
        <row r="86">
          <cell r="G86">
            <v>2.2595780923042841</v>
          </cell>
          <cell r="H86">
            <v>0.41766467065868262</v>
          </cell>
          <cell r="I86">
            <v>-0.20787145065533047</v>
          </cell>
          <cell r="J86">
            <v>0.54070882991819946</v>
          </cell>
          <cell r="K86">
            <v>0.81517811103530102</v>
          </cell>
          <cell r="L86">
            <v>-0.61487435219635722</v>
          </cell>
        </row>
        <row r="87">
          <cell r="G87">
            <v>3.5428778897927131</v>
          </cell>
          <cell r="H87">
            <v>0.74700598802395202</v>
          </cell>
          <cell r="I87">
            <v>0.66509767139499953</v>
          </cell>
          <cell r="J87">
            <v>1.3743894586135719</v>
          </cell>
          <cell r="K87">
            <v>1.2649393600883556</v>
          </cell>
          <cell r="L87">
            <v>0.31800960240875786</v>
          </cell>
        </row>
        <row r="88">
          <cell r="G88">
            <v>3.0512032253786563</v>
          </cell>
          <cell r="H88">
            <v>0.64221556886227538</v>
          </cell>
          <cell r="I88">
            <v>0.36438724029913189</v>
          </cell>
          <cell r="J88">
            <v>1.0278246216051348</v>
          </cell>
          <cell r="K88">
            <v>1.1155360129487553</v>
          </cell>
          <cell r="L88">
            <v>2.7444550927448044E-2</v>
          </cell>
        </row>
        <row r="89">
          <cell r="G89">
            <v>1.5958801020291546</v>
          </cell>
          <cell r="H89">
            <v>0.25798403193612773</v>
          </cell>
          <cell r="I89">
            <v>-0.64957302229678393</v>
          </cell>
          <cell r="J89">
            <v>0.29838451574460034</v>
          </cell>
          <cell r="K89">
            <v>0.46742537216378183</v>
          </cell>
          <cell r="L89">
            <v>-1.2093723029352383</v>
          </cell>
        </row>
        <row r="90">
          <cell r="G90">
            <v>4.6226892984037544</v>
          </cell>
          <cell r="H90">
            <v>0.91167664670658677</v>
          </cell>
          <cell r="I90">
            <v>1.3511521260686539</v>
          </cell>
          <cell r="J90">
            <v>2.4267507296309256</v>
          </cell>
          <cell r="K90">
            <v>1.5309766349612048</v>
          </cell>
          <cell r="L90">
            <v>0.88655321427191325</v>
          </cell>
        </row>
        <row r="91">
          <cell r="G91">
            <v>3.890386004719963</v>
          </cell>
          <cell r="H91">
            <v>0.80688622754491013</v>
          </cell>
          <cell r="I91">
            <v>0.86647898678975666</v>
          </cell>
          <cell r="J91">
            <v>1.6444757691749734</v>
          </cell>
          <cell r="K91">
            <v>1.3585083827125155</v>
          </cell>
          <cell r="L91">
            <v>0.49742165207504246</v>
          </cell>
        </row>
        <row r="92">
          <cell r="G92">
            <v>1.9346084085652495</v>
          </cell>
          <cell r="H92">
            <v>0.30289421157684632</v>
          </cell>
          <cell r="I92">
            <v>-0.51609447991924218</v>
          </cell>
          <cell r="J92">
            <v>0.36081810294779354</v>
          </cell>
          <cell r="K92">
            <v>0.65990493316710352</v>
          </cell>
          <cell r="L92">
            <v>-1.0193813175850879</v>
          </cell>
        </row>
        <row r="93">
          <cell r="G93">
            <v>2.8159711498450952</v>
          </cell>
          <cell r="H93">
            <v>0.56736526946107779</v>
          </cell>
          <cell r="I93">
            <v>0.16967026370190358</v>
          </cell>
          <cell r="J93">
            <v>0.83786148542421346</v>
          </cell>
          <cell r="K93">
            <v>1.0353071931598969</v>
          </cell>
          <cell r="L93">
            <v>-0.17690248401880565</v>
          </cell>
        </row>
        <row r="94">
          <cell r="G94">
            <v>3.8721780052834478</v>
          </cell>
          <cell r="H94">
            <v>0.79690618762475041</v>
          </cell>
          <cell r="I94">
            <v>0.83062125279066967</v>
          </cell>
          <cell r="J94">
            <v>1.5940872767621599</v>
          </cell>
          <cell r="K94">
            <v>1.3538171407965374</v>
          </cell>
          <cell r="L94">
            <v>0.46630133217034553</v>
          </cell>
        </row>
        <row r="95">
          <cell r="G95">
            <v>3.6997143462502819</v>
          </cell>
          <cell r="H95">
            <v>0.77694610778443107</v>
          </cell>
          <cell r="I95">
            <v>0.76191994645949412</v>
          </cell>
          <cell r="J95">
            <v>1.5003418675911864</v>
          </cell>
          <cell r="K95">
            <v>1.3082556129536784</v>
          </cell>
          <cell r="L95">
            <v>0.40569299386768976</v>
          </cell>
        </row>
        <row r="96">
          <cell r="G96">
            <v>2.2125205334584646</v>
          </cell>
          <cell r="H96">
            <v>0.38772455089820362</v>
          </cell>
          <cell r="I96">
            <v>-0.28525458772371731</v>
          </cell>
          <cell r="J96">
            <v>0.49057301749384413</v>
          </cell>
          <cell r="K96">
            <v>0.79413237851607554</v>
          </cell>
          <cell r="L96">
            <v>-0.71218114766363561</v>
          </cell>
        </row>
        <row r="97">
          <cell r="G97">
            <v>2.9831197612332314</v>
          </cell>
          <cell r="H97">
            <v>0.6272455089820359</v>
          </cell>
          <cell r="I97">
            <v>0.32456676785852062</v>
          </cell>
          <cell r="J97">
            <v>0.98683527707193808</v>
          </cell>
          <cell r="K97">
            <v>1.0929696526426396</v>
          </cell>
          <cell r="L97">
            <v>-1.3252146007728062E-2</v>
          </cell>
        </row>
        <row r="98">
          <cell r="G98">
            <v>1.9286884254159653</v>
          </cell>
          <cell r="H98">
            <v>0.29790419161676646</v>
          </cell>
          <cell r="I98">
            <v>-0.53043785845923541</v>
          </cell>
          <cell r="J98">
            <v>0.35368540509036628</v>
          </cell>
          <cell r="K98">
            <v>0.65684019957952244</v>
          </cell>
          <cell r="L98">
            <v>-1.0393474471494433</v>
          </cell>
        </row>
        <row r="99">
          <cell r="G99">
            <v>2.9855144341577731</v>
          </cell>
          <cell r="H99">
            <v>0.63223552894211577</v>
          </cell>
          <cell r="I99">
            <v>0.33778005379514503</v>
          </cell>
          <cell r="J99">
            <v>1.0003125700154187</v>
          </cell>
          <cell r="K99">
            <v>1.0937720717471242</v>
          </cell>
          <cell r="L99">
            <v>3.125211755884437E-4</v>
          </cell>
        </row>
        <row r="100">
          <cell r="G100">
            <v>2.2501685878687221</v>
          </cell>
          <cell r="H100">
            <v>0.41267465069860282</v>
          </cell>
          <cell r="I100">
            <v>-0.22067011655872468</v>
          </cell>
          <cell r="J100">
            <v>0.53217635494447868</v>
          </cell>
          <cell r="K100">
            <v>0.81100514135102497</v>
          </cell>
          <cell r="L100">
            <v>-0.63078035031603541</v>
          </cell>
        </row>
        <row r="101">
          <cell r="G101">
            <v>0.77939132754805984</v>
          </cell>
          <cell r="H101">
            <v>8.3333333333333329E-2</v>
          </cell>
          <cell r="I101">
            <v>-1.3829941271006392</v>
          </cell>
          <cell r="J101">
            <v>8.701137698962981E-2</v>
          </cell>
          <cell r="K101">
            <v>-0.24924201322686113</v>
          </cell>
          <cell r="L101">
            <v>-2.441716398881459</v>
          </cell>
        </row>
        <row r="102">
          <cell r="G102">
            <v>2.8880429446872928</v>
          </cell>
          <cell r="H102">
            <v>0.61227544910179643</v>
          </cell>
          <cell r="I102">
            <v>0.28525458772371748</v>
          </cell>
          <cell r="J102">
            <v>0.94746011183710799</v>
          </cell>
          <cell r="K102">
            <v>1.0605790909640982</v>
          </cell>
          <cell r="L102">
            <v>-5.3970441236666986E-2</v>
          </cell>
        </row>
        <row r="103">
          <cell r="G103">
            <v>3.7572200886527387</v>
          </cell>
          <cell r="H103">
            <v>0.78193612774451093</v>
          </cell>
          <cell r="I103">
            <v>0.77874873018302038</v>
          </cell>
          <cell r="J103">
            <v>1.522967267109165</v>
          </cell>
          <cell r="K103">
            <v>1.3236793458323133</v>
          </cell>
          <cell r="L103">
            <v>0.4206605813046243</v>
          </cell>
        </row>
        <row r="104">
          <cell r="G104">
            <v>4.0339807107442667</v>
          </cell>
          <cell r="H104">
            <v>0.83682634730538918</v>
          </cell>
          <cell r="I104">
            <v>0.98149782715935407</v>
          </cell>
          <cell r="J104">
            <v>1.8129402913075019</v>
          </cell>
          <cell r="K104">
            <v>1.3947536578508473</v>
          </cell>
          <cell r="L104">
            <v>0.59494999758863676</v>
          </cell>
        </row>
        <row r="105">
          <cell r="G105">
            <v>1.5813855178621954</v>
          </cell>
          <cell r="H105">
            <v>0.24800399201596807</v>
          </cell>
          <cell r="I105">
            <v>-0.68078430267664325</v>
          </cell>
          <cell r="J105">
            <v>0.28502426357825988</v>
          </cell>
          <cell r="K105">
            <v>0.45830137281725619</v>
          </cell>
          <cell r="L105">
            <v>-1.2551809669749805</v>
          </cell>
        </row>
        <row r="106">
          <cell r="G106">
            <v>2.5540253936705946</v>
          </cell>
          <cell r="H106">
            <v>0.49750499001996007</v>
          </cell>
          <cell r="I106">
            <v>-6.2541033315154067E-3</v>
          </cell>
          <cell r="J106">
            <v>0.68816956948619312</v>
          </cell>
          <cell r="K106">
            <v>0.93767070026671184</v>
          </cell>
          <cell r="L106">
            <v>-0.37372000414041934</v>
          </cell>
        </row>
        <row r="107">
          <cell r="G107">
            <v>4.8045575200634882</v>
          </cell>
          <cell r="H107">
            <v>0.9316367265469061</v>
          </cell>
          <cell r="I107">
            <v>1.4880923263362802</v>
          </cell>
          <cell r="J107">
            <v>2.6829195363766294</v>
          </cell>
          <cell r="K107">
            <v>1.5695649507862153</v>
          </cell>
          <cell r="L107">
            <v>0.98690558082479396</v>
          </cell>
        </row>
        <row r="108">
          <cell r="G108">
            <v>3.488557658758924</v>
          </cell>
          <cell r="H108">
            <v>0.73702594810379229</v>
          </cell>
          <cell r="I108">
            <v>0.63420337728935972</v>
          </cell>
          <cell r="J108">
            <v>1.3356999136633927</v>
          </cell>
          <cell r="K108">
            <v>1.2494883724987538</v>
          </cell>
          <cell r="L108">
            <v>0.28945543436319704</v>
          </cell>
        </row>
        <row r="109">
          <cell r="G109">
            <v>7.0737028745099391</v>
          </cell>
          <cell r="H109">
            <v>0.99151696606786421</v>
          </cell>
          <cell r="I109">
            <v>2.3874422545356215</v>
          </cell>
          <cell r="J109">
            <v>4.769687118148533</v>
          </cell>
          <cell r="K109">
            <v>1.9563840874287175</v>
          </cell>
          <cell r="L109">
            <v>1.5622807090693376</v>
          </cell>
        </row>
        <row r="110">
          <cell r="G110">
            <v>3.5966216982150097</v>
          </cell>
          <cell r="H110">
            <v>0.76197604790419149</v>
          </cell>
          <cell r="I110">
            <v>0.71267336124007696</v>
          </cell>
          <cell r="J110">
            <v>1.4353839713164136</v>
          </cell>
          <cell r="K110">
            <v>1.2799949877105226</v>
          </cell>
          <cell r="L110">
            <v>0.36143238924980992</v>
          </cell>
        </row>
        <row r="111">
          <cell r="G111">
            <v>3.0817910726375857</v>
          </cell>
          <cell r="H111">
            <v>0.66217564870259471</v>
          </cell>
          <cell r="I111">
            <v>0.41840818585089401</v>
          </cell>
          <cell r="J111">
            <v>1.0852291892924801</v>
          </cell>
          <cell r="K111">
            <v>1.1255109450600658</v>
          </cell>
          <cell r="L111">
            <v>8.1791199056533828E-2</v>
          </cell>
        </row>
        <row r="112">
          <cell r="G112">
            <v>1.6487797793746735</v>
          </cell>
          <cell r="H112">
            <v>0.26297405189620759</v>
          </cell>
          <cell r="I112">
            <v>-0.63420337728936016</v>
          </cell>
          <cell r="J112">
            <v>0.30513217967337564</v>
          </cell>
          <cell r="K112">
            <v>0.50003548667531139</v>
          </cell>
          <cell r="L112">
            <v>-1.1870102202766912</v>
          </cell>
        </row>
        <row r="113">
          <cell r="G113">
            <v>2.4723784612212079</v>
          </cell>
          <cell r="H113">
            <v>0.47754491017964074</v>
          </cell>
          <cell r="I113">
            <v>-5.6316317022151882E-2</v>
          </cell>
          <cell r="J113">
            <v>0.64921625133421856</v>
          </cell>
          <cell r="K113">
            <v>0.90518062707647573</v>
          </cell>
          <cell r="L113">
            <v>-0.43198941079269715</v>
          </cell>
        </row>
        <row r="114">
          <cell r="G114">
            <v>2.1637474830453303</v>
          </cell>
          <cell r="H114">
            <v>0.3777445109780439</v>
          </cell>
          <cell r="I114">
            <v>-0.31140990888038428</v>
          </cell>
          <cell r="J114">
            <v>0.47440451652471904</v>
          </cell>
          <cell r="K114">
            <v>0.77184166427032297</v>
          </cell>
          <cell r="L114">
            <v>-0.74569491084495487</v>
          </cell>
        </row>
        <row r="115">
          <cell r="G115">
            <v>1.8528820275339517</v>
          </cell>
          <cell r="H115">
            <v>0.28293413173652693</v>
          </cell>
          <cell r="I115">
            <v>-0.57414709947414488</v>
          </cell>
          <cell r="J115">
            <v>0.33258757612573048</v>
          </cell>
          <cell r="K115">
            <v>0.61674227961752115</v>
          </cell>
          <cell r="L115">
            <v>-1.1008520667221515</v>
          </cell>
        </row>
        <row r="116">
          <cell r="G116">
            <v>2.3093174946446084</v>
          </cell>
          <cell r="H116">
            <v>0.43762475049900201</v>
          </cell>
          <cell r="I116">
            <v>-0.15699409614643037</v>
          </cell>
          <cell r="J116">
            <v>0.57558594816497921</v>
          </cell>
          <cell r="K116">
            <v>0.83695202401391788</v>
          </cell>
          <cell r="L116">
            <v>-0.55236671676695037</v>
          </cell>
        </row>
        <row r="117">
          <cell r="G117">
            <v>2.191993848470223</v>
          </cell>
          <cell r="H117">
            <v>0.38273453093812376</v>
          </cell>
          <cell r="I117">
            <v>-0.29830673829035226</v>
          </cell>
          <cell r="J117">
            <v>0.48245608981226762</v>
          </cell>
          <cell r="K117">
            <v>0.78481156272700603</v>
          </cell>
          <cell r="L117">
            <v>-0.7288653679147844</v>
          </cell>
        </row>
        <row r="118">
          <cell r="G118">
            <v>1.0241736786858431</v>
          </cell>
          <cell r="H118">
            <v>0.1282435129740519</v>
          </cell>
          <cell r="I118">
            <v>-1.1347334299493967</v>
          </cell>
          <cell r="J118">
            <v>0.13724515207069884</v>
          </cell>
          <cell r="K118">
            <v>2.3886120327133459E-2</v>
          </cell>
          <cell r="L118">
            <v>-1.9859865211055914</v>
          </cell>
        </row>
        <row r="119">
          <cell r="G119">
            <v>4.695854578449473</v>
          </cell>
          <cell r="H119">
            <v>0.92165668662674638</v>
          </cell>
          <cell r="I119">
            <v>1.4163036257244219</v>
          </cell>
          <cell r="J119">
            <v>2.5466546568564459</v>
          </cell>
          <cell r="K119">
            <v>1.5466801149358855</v>
          </cell>
          <cell r="L119">
            <v>0.93478059860513385</v>
          </cell>
        </row>
        <row r="120">
          <cell r="G120">
            <v>2.6623044680521786</v>
          </cell>
          <cell r="H120">
            <v>0.53742514970059885</v>
          </cell>
          <cell r="I120">
            <v>9.3948960933968692E-2</v>
          </cell>
          <cell r="J120">
            <v>0.77094689663890037</v>
          </cell>
          <cell r="K120">
            <v>0.9791920891095226</v>
          </cell>
          <cell r="L120">
            <v>-0.2601357837455987</v>
          </cell>
        </row>
        <row r="121">
          <cell r="G121">
            <v>2.2275576537283843</v>
          </cell>
          <cell r="H121">
            <v>0.39770459081836329</v>
          </cell>
          <cell r="I121">
            <v>-0.2592929978290815</v>
          </cell>
          <cell r="J121">
            <v>0.50700724110722395</v>
          </cell>
          <cell r="K121">
            <v>0.8009057627342212</v>
          </cell>
          <cell r="L121">
            <v>-0.6792299932301753</v>
          </cell>
        </row>
        <row r="122">
          <cell r="G122">
            <v>5.6739190183628461</v>
          </cell>
          <cell r="H122">
            <v>0.96656686626746502</v>
          </cell>
          <cell r="I122">
            <v>1.8325718510313052</v>
          </cell>
          <cell r="J122">
            <v>3.3982078428137878</v>
          </cell>
          <cell r="K122">
            <v>1.7358800638778367</v>
          </cell>
          <cell r="L122">
            <v>1.2232481875986418</v>
          </cell>
        </row>
        <row r="123">
          <cell r="G123">
            <v>3.9788495924742526</v>
          </cell>
          <cell r="H123">
            <v>0.81686626746506974</v>
          </cell>
          <cell r="I123">
            <v>0.903487037015824</v>
          </cell>
          <cell r="J123">
            <v>1.6975386141501845</v>
          </cell>
          <cell r="K123">
            <v>1.380992730397155</v>
          </cell>
          <cell r="L123">
            <v>0.52917932785041977</v>
          </cell>
        </row>
        <row r="124">
          <cell r="G124">
            <v>1.2564637502914269</v>
          </cell>
          <cell r="H124">
            <v>0.16317365269461079</v>
          </cell>
          <cell r="I124">
            <v>-0.98149782715935407</v>
          </cell>
          <cell r="J124">
            <v>0.17813870038154661</v>
          </cell>
          <cell r="K124">
            <v>0.22830122783717979</v>
          </cell>
          <cell r="L124">
            <v>-1.7251928164942669</v>
          </cell>
        </row>
        <row r="125">
          <cell r="G125">
            <v>3.574708149484441</v>
          </cell>
          <cell r="H125">
            <v>0.75698602794411174</v>
          </cell>
          <cell r="I125">
            <v>0.69664027541452611</v>
          </cell>
          <cell r="J125">
            <v>1.4146363391221655</v>
          </cell>
          <cell r="K125">
            <v>1.2738835363056813</v>
          </cell>
          <cell r="L125">
            <v>0.34687249391002717</v>
          </cell>
        </row>
        <row r="126">
          <cell r="G126">
            <v>2.8844906874115743</v>
          </cell>
          <cell r="H126">
            <v>0.60229540918163671</v>
          </cell>
          <cell r="I126">
            <v>0.2592929978290815</v>
          </cell>
          <cell r="J126">
            <v>0.92204578341454035</v>
          </cell>
          <cell r="K126">
            <v>1.0593483462164681</v>
          </cell>
          <cell r="L126">
            <v>-8.1160400026570448E-2</v>
          </cell>
        </row>
        <row r="127">
          <cell r="G127">
            <v>2.6386894737360231</v>
          </cell>
          <cell r="H127">
            <v>0.5174650698602794</v>
          </cell>
          <cell r="I127">
            <v>4.3792431257696302E-2</v>
          </cell>
          <cell r="J127">
            <v>0.72870196675146104</v>
          </cell>
          <cell r="K127">
            <v>0.97028238244163545</v>
          </cell>
          <cell r="L127">
            <v>-0.31649045532304487</v>
          </cell>
        </row>
        <row r="128">
          <cell r="G128">
            <v>3.1265082329507274</v>
          </cell>
          <cell r="H128">
            <v>0.67215568862275443</v>
          </cell>
          <cell r="I128">
            <v>0.44587350369822742</v>
          </cell>
          <cell r="J128">
            <v>1.1152164437201448</v>
          </cell>
          <cell r="K128">
            <v>1.1399168013020067</v>
          </cell>
          <cell r="L128">
            <v>0.10904850600162776</v>
          </cell>
        </row>
        <row r="129">
          <cell r="G129">
            <v>2.7089889084654768</v>
          </cell>
          <cell r="H129">
            <v>0.5424151696606786</v>
          </cell>
          <cell r="I129">
            <v>0.10652016045293451</v>
          </cell>
          <cell r="J129">
            <v>0.7817929899482905</v>
          </cell>
          <cell r="K129">
            <v>0.99657546876658687</v>
          </cell>
          <cell r="L129">
            <v>-0.24616529221721672</v>
          </cell>
        </row>
        <row r="130">
          <cell r="G130">
            <v>0.68677718452239123</v>
          </cell>
          <cell r="H130">
            <v>6.8363273453093801E-2</v>
          </cell>
          <cell r="I130">
            <v>-1.4880923263362802</v>
          </cell>
          <cell r="J130">
            <v>7.0812318663032781E-2</v>
          </cell>
          <cell r="K130">
            <v>-0.375745370483834</v>
          </cell>
          <cell r="L130">
            <v>-2.6477223010016706</v>
          </cell>
        </row>
        <row r="131">
          <cell r="G131">
            <v>4.1816505012579661</v>
          </cell>
          <cell r="H131">
            <v>0.87175648702594799</v>
          </cell>
          <cell r="I131">
            <v>1.1347334299493963</v>
          </cell>
          <cell r="J131">
            <v>2.0538243773095348</v>
          </cell>
          <cell r="K131">
            <v>1.4307060253615282</v>
          </cell>
          <cell r="L131">
            <v>0.71970360508036524</v>
          </cell>
        </row>
        <row r="132">
          <cell r="G132">
            <v>4.4399199047118323</v>
          </cell>
          <cell r="H132">
            <v>0.89670658682634719</v>
          </cell>
          <cell r="I132">
            <v>1.2630065484465773</v>
          </cell>
          <cell r="J132">
            <v>2.2701816689393852</v>
          </cell>
          <cell r="K132">
            <v>1.4906363368021029</v>
          </cell>
          <cell r="L132">
            <v>0.81985985866082534</v>
          </cell>
        </row>
        <row r="133">
          <cell r="G133">
            <v>3.9232006205232475</v>
          </cell>
          <cell r="H133">
            <v>0.81187624750498999</v>
          </cell>
          <cell r="I133">
            <v>0.88483152301530998</v>
          </cell>
          <cell r="J133">
            <v>1.6706552747567445</v>
          </cell>
          <cell r="K133">
            <v>1.3669078054873183</v>
          </cell>
          <cell r="L133">
            <v>0.51321592956158502</v>
          </cell>
        </row>
        <row r="134">
          <cell r="G134">
            <v>1.5396212927698809</v>
          </cell>
          <cell r="H134">
            <v>0.2380239520958084</v>
          </cell>
          <cell r="I134">
            <v>-0.71267336124007763</v>
          </cell>
          <cell r="J134">
            <v>0.27184015698612302</v>
          </cell>
          <cell r="K134">
            <v>0.43153647239799314</v>
          </cell>
          <cell r="L134">
            <v>-1.3025410435641152</v>
          </cell>
        </row>
        <row r="135">
          <cell r="G135">
            <v>4.7372938654501286</v>
          </cell>
          <cell r="H135">
            <v>0.92664670658682624</v>
          </cell>
          <cell r="I135">
            <v>1.4512631910577387</v>
          </cell>
          <cell r="J135">
            <v>2.6124678754260175</v>
          </cell>
          <cell r="K135">
            <v>1.5554660582112703</v>
          </cell>
          <cell r="L135">
            <v>0.9602953207276782</v>
          </cell>
        </row>
        <row r="136">
          <cell r="G136">
            <v>4.1604764571439574</v>
          </cell>
          <cell r="H136">
            <v>0.86177644710578838</v>
          </cell>
          <cell r="I136">
            <v>1.088335314817922</v>
          </cell>
          <cell r="J136">
            <v>1.9788829560174166</v>
          </cell>
          <cell r="K136">
            <v>1.4256296006820699</v>
          </cell>
          <cell r="L136">
            <v>0.68253252187869773</v>
          </cell>
        </row>
        <row r="137">
          <cell r="G137">
            <v>0.7716882759961865</v>
          </cell>
          <cell r="H137">
            <v>7.8343313373253481E-2</v>
          </cell>
          <cell r="I137">
            <v>-1.4163036257244224</v>
          </cell>
          <cell r="J137">
            <v>8.1582482005515475E-2</v>
          </cell>
          <cell r="K137">
            <v>-0.25917459807121995</v>
          </cell>
          <cell r="L137">
            <v>-2.5061407213643632</v>
          </cell>
        </row>
        <row r="138">
          <cell r="G138">
            <v>3.1290297237570712</v>
          </cell>
          <cell r="H138">
            <v>0.67714570858283429</v>
          </cell>
          <cell r="I138">
            <v>0.45973202050225337</v>
          </cell>
          <cell r="J138">
            <v>1.1305541677038546</v>
          </cell>
          <cell r="K138">
            <v>1.1407229640846015</v>
          </cell>
          <cell r="L138">
            <v>0.12270792640787175</v>
          </cell>
        </row>
        <row r="139">
          <cell r="G139">
            <v>3.071774718772259</v>
          </cell>
          <cell r="H139">
            <v>0.65718562874251485</v>
          </cell>
          <cell r="I139">
            <v>0.40479426798281942</v>
          </cell>
          <cell r="J139">
            <v>1.0705661699824058</v>
          </cell>
          <cell r="K139">
            <v>1.1222554788633874</v>
          </cell>
          <cell r="L139">
            <v>6.8187639358140664E-2</v>
          </cell>
        </row>
        <row r="140">
          <cell r="G140">
            <v>1.4836759378999111</v>
          </cell>
          <cell r="H140">
            <v>0.21307385229540918</v>
          </cell>
          <cell r="I140">
            <v>-0.79580101002689541</v>
          </cell>
          <cell r="J140">
            <v>0.23962087524171707</v>
          </cell>
          <cell r="K140">
            <v>0.39452275021144712</v>
          </cell>
          <cell r="L140">
            <v>-1.4286972911532461</v>
          </cell>
        </row>
        <row r="141">
          <cell r="G141">
            <v>2.0764828964007696</v>
          </cell>
          <cell r="H141">
            <v>0.3478043912175649</v>
          </cell>
          <cell r="I141">
            <v>-0.39125496660919462</v>
          </cell>
          <cell r="J141">
            <v>0.42741074858053352</v>
          </cell>
          <cell r="K141">
            <v>0.73067554731059758</v>
          </cell>
          <cell r="L141">
            <v>-0.85000978765212243</v>
          </cell>
        </row>
        <row r="142">
          <cell r="G142">
            <v>7.2517959438537085</v>
          </cell>
          <cell r="H142">
            <v>0.99650698602794407</v>
          </cell>
          <cell r="I142">
            <v>2.6975095569769167</v>
          </cell>
          <cell r="J142">
            <v>5.6569903131494312</v>
          </cell>
          <cell r="K142">
            <v>1.9812491545835584</v>
          </cell>
          <cell r="L142">
            <v>1.7328920039942408</v>
          </cell>
        </row>
        <row r="143">
          <cell r="G143">
            <v>2.503550677419462</v>
          </cell>
          <cell r="H143">
            <v>0.48253493013972054</v>
          </cell>
          <cell r="I143">
            <v>-4.379243125769644E-2</v>
          </cell>
          <cell r="J143">
            <v>0.65881325397522816</v>
          </cell>
          <cell r="K143">
            <v>0.91770999521108865</v>
          </cell>
          <cell r="L143">
            <v>-0.41731516252153911</v>
          </cell>
        </row>
        <row r="144">
          <cell r="G144">
            <v>1.5270197809422585</v>
          </cell>
          <cell r="H144">
            <v>0.23303393213572854</v>
          </cell>
          <cell r="I144">
            <v>-0.72889177851677778</v>
          </cell>
          <cell r="J144">
            <v>0.26531271866615957</v>
          </cell>
          <cell r="K144">
            <v>0.42331798027325851</v>
          </cell>
          <cell r="L144">
            <v>-1.3268460782934055</v>
          </cell>
        </row>
        <row r="145">
          <cell r="G145">
            <v>3.2558192346499526</v>
          </cell>
          <cell r="H145">
            <v>0.69211576846307377</v>
          </cell>
          <cell r="I145">
            <v>0.50185650440009322</v>
          </cell>
          <cell r="J145">
            <v>1.1780314382993673</v>
          </cell>
          <cell r="K145">
            <v>1.1804439289854831</v>
          </cell>
          <cell r="L145">
            <v>0.16384477273352424</v>
          </cell>
        </row>
        <row r="146">
          <cell r="G146">
            <v>1.88526543935046</v>
          </cell>
          <cell r="H146">
            <v>0.29291417165668665</v>
          </cell>
          <cell r="I146">
            <v>-0.54489120823511805</v>
          </cell>
          <cell r="J146">
            <v>0.34660322251407499</v>
          </cell>
          <cell r="K146">
            <v>0.6340686276177866</v>
          </cell>
          <cell r="L146">
            <v>-1.0595746042421939</v>
          </cell>
        </row>
        <row r="147">
          <cell r="G147">
            <v>2.5870221328639307</v>
          </cell>
          <cell r="H147">
            <v>0.50748502994011979</v>
          </cell>
          <cell r="I147">
            <v>1.8763288596579494E-2</v>
          </cell>
          <cell r="J147">
            <v>0.7082304227712739</v>
          </cell>
          <cell r="K147">
            <v>0.95050745858435337</v>
          </cell>
          <cell r="L147">
            <v>-0.34498578234606808</v>
          </cell>
        </row>
        <row r="148">
          <cell r="G148">
            <v>2.0061883847732247</v>
          </cell>
          <cell r="H148">
            <v>0.32784431137724551</v>
          </cell>
          <cell r="I148">
            <v>-0.44587350369822754</v>
          </cell>
          <cell r="J148">
            <v>0.39726528579439152</v>
          </cell>
          <cell r="K148">
            <v>0.6962365957850627</v>
          </cell>
          <cell r="L148">
            <v>-0.92315099527630529</v>
          </cell>
        </row>
        <row r="149">
          <cell r="G149">
            <v>3.4333441384065293</v>
          </cell>
          <cell r="H149">
            <v>0.72205588822355282</v>
          </cell>
          <cell r="I149">
            <v>0.58895982595082219</v>
          </cell>
          <cell r="J149">
            <v>1.2803352222774711</v>
          </cell>
          <cell r="K149">
            <v>1.233534753671226</v>
          </cell>
          <cell r="L149">
            <v>0.24712193604797072</v>
          </cell>
        </row>
        <row r="150">
          <cell r="G150">
            <v>1.5545972843227782</v>
          </cell>
          <cell r="H150">
            <v>0.24301397205588823</v>
          </cell>
          <cell r="I150">
            <v>-0.69664027541452611</v>
          </cell>
          <cell r="J150">
            <v>0.27841048285622322</v>
          </cell>
          <cell r="K150">
            <v>0.44121653094688218</v>
          </cell>
          <cell r="L150">
            <v>-1.2786586972931808</v>
          </cell>
        </row>
        <row r="151">
          <cell r="G151">
            <v>0.79682297228222287</v>
          </cell>
          <cell r="H151">
            <v>9.3313373253493009E-2</v>
          </cell>
          <cell r="I151">
            <v>-1.3206240594830998</v>
          </cell>
          <cell r="J151">
            <v>9.795839380858419E-2</v>
          </cell>
          <cell r="K151">
            <v>-0.22712274245186401</v>
          </cell>
          <cell r="L151">
            <v>-2.3232124434333254</v>
          </cell>
        </row>
        <row r="152">
          <cell r="G152">
            <v>1.480935359003652</v>
          </cell>
          <cell r="H152">
            <v>0.20808383233532934</v>
          </cell>
          <cell r="I152">
            <v>-0.81308789770500423</v>
          </cell>
          <cell r="J152">
            <v>0.23329974167834636</v>
          </cell>
          <cell r="K152">
            <v>0.39267388747534626</v>
          </cell>
          <cell r="L152">
            <v>-1.4554312072063458</v>
          </cell>
        </row>
        <row r="153">
          <cell r="G153">
            <v>2.1545524531427516</v>
          </cell>
          <cell r="H153">
            <v>0.3727544910179641</v>
          </cell>
          <cell r="I153">
            <v>-0.32456676785852062</v>
          </cell>
          <cell r="J153">
            <v>0.46641725361450803</v>
          </cell>
          <cell r="K153">
            <v>0.7675830236315434</v>
          </cell>
          <cell r="L153">
            <v>-0.76267465146004187</v>
          </cell>
        </row>
        <row r="154">
          <cell r="G154">
            <v>1.8061569738358594</v>
          </cell>
          <cell r="H154">
            <v>0.27295409181636726</v>
          </cell>
          <cell r="I154">
            <v>-0.60390292558359804</v>
          </cell>
          <cell r="J154">
            <v>0.31876565600955065</v>
          </cell>
          <cell r="K154">
            <v>0.59120136917770172</v>
          </cell>
          <cell r="L154">
            <v>-1.1432990668229883</v>
          </cell>
        </row>
        <row r="155">
          <cell r="G155">
            <v>1.5251564952205587</v>
          </cell>
          <cell r="H155">
            <v>0.22804391217564871</v>
          </cell>
          <cell r="I155">
            <v>-0.74530423031537774</v>
          </cell>
          <cell r="J155">
            <v>0.25882761163168927</v>
          </cell>
          <cell r="K155">
            <v>0.42209702461108156</v>
          </cell>
          <cell r="L155">
            <v>-1.3515930310430357</v>
          </cell>
        </row>
        <row r="156">
          <cell r="G156">
            <v>1.259153228859557</v>
          </cell>
          <cell r="H156">
            <v>0.17315369261477045</v>
          </cell>
          <cell r="I156">
            <v>-0.94177590213267803</v>
          </cell>
          <cell r="J156">
            <v>0.19013644477819247</v>
          </cell>
          <cell r="K156">
            <v>0.23043945445523359</v>
          </cell>
          <cell r="L156">
            <v>-1.6600133341423726</v>
          </cell>
        </row>
        <row r="157">
          <cell r="G157">
            <v>3.4527478465443915</v>
          </cell>
          <cell r="H157">
            <v>0.72704590818363268</v>
          </cell>
          <cell r="I157">
            <v>0.60390292558359793</v>
          </cell>
          <cell r="J157">
            <v>1.298451659782774</v>
          </cell>
          <cell r="K157">
            <v>1.2391703912828216</v>
          </cell>
          <cell r="L157">
            <v>0.26117252369013333</v>
          </cell>
        </row>
        <row r="158">
          <cell r="G158">
            <v>2.8848809371520865</v>
          </cell>
          <cell r="H158">
            <v>0.60728542914171657</v>
          </cell>
          <cell r="I158">
            <v>0.27225085458216447</v>
          </cell>
          <cell r="J158">
            <v>0.93467221378735221</v>
          </cell>
          <cell r="K158">
            <v>1.0594836294904544</v>
          </cell>
          <cell r="L158">
            <v>-6.7559384648164494E-2</v>
          </cell>
        </row>
        <row r="159">
          <cell r="G159">
            <v>3.6609718934004656</v>
          </cell>
          <cell r="H159">
            <v>0.77195608782435121</v>
          </cell>
          <cell r="I159">
            <v>0.74530423031537718</v>
          </cell>
          <cell r="J159">
            <v>1.4782170713105502</v>
          </cell>
          <cell r="K159">
            <v>1.297728656807472</v>
          </cell>
          <cell r="L159">
            <v>0.39083668001698862</v>
          </cell>
        </row>
        <row r="160">
          <cell r="G160">
            <v>2.93314733109447</v>
          </cell>
          <cell r="H160">
            <v>0.62225548902195604</v>
          </cell>
          <cell r="I160">
            <v>0.31140990888038406</v>
          </cell>
          <cell r="J160">
            <v>0.97353720876730654</v>
          </cell>
          <cell r="K160">
            <v>1.0760760209514033</v>
          </cell>
          <cell r="L160">
            <v>-2.6819233259523571E-2</v>
          </cell>
        </row>
        <row r="161">
          <cell r="G161">
            <v>1.1690243360188191</v>
          </cell>
          <cell r="H161">
            <v>0.14820359281437126</v>
          </cell>
          <cell r="I161">
            <v>-1.0441690455889392</v>
          </cell>
          <cell r="J161">
            <v>0.16040773941031478</v>
          </cell>
          <cell r="K161">
            <v>0.15616950008232766</v>
          </cell>
          <cell r="L161">
            <v>-1.830036334026002</v>
          </cell>
        </row>
        <row r="162">
          <cell r="G162">
            <v>1.4991173526556447</v>
          </cell>
          <cell r="H162">
            <v>0.21806387225548904</v>
          </cell>
          <cell r="I162">
            <v>-0.77874873018302038</v>
          </cell>
          <cell r="J162">
            <v>0.24598221984873464</v>
          </cell>
          <cell r="K162">
            <v>0.40487650335146363</v>
          </cell>
          <cell r="L162">
            <v>-1.4024960226995493</v>
          </cell>
        </row>
        <row r="163">
          <cell r="G163">
            <v>1.8437401991324875</v>
          </cell>
          <cell r="H163">
            <v>0.27794411177644712</v>
          </cell>
          <cell r="I163">
            <v>-0.58895982595082241</v>
          </cell>
          <cell r="J163">
            <v>0.32565273557327168</v>
          </cell>
          <cell r="K163">
            <v>0.61179622536711187</v>
          </cell>
          <cell r="L163">
            <v>-1.1219236936771766</v>
          </cell>
        </row>
        <row r="164">
          <cell r="G164">
            <v>4.291601069827693</v>
          </cell>
          <cell r="H164">
            <v>0.88672654690618757</v>
          </cell>
          <cell r="I164">
            <v>1.2093018348920097</v>
          </cell>
          <cell r="J164">
            <v>2.1779504447233524</v>
          </cell>
          <cell r="K164">
            <v>1.4566598730645346</v>
          </cell>
          <cell r="L164">
            <v>0.77838427159965162</v>
          </cell>
        </row>
        <row r="165">
          <cell r="G165">
            <v>2.6508342712343484</v>
          </cell>
          <cell r="H165">
            <v>0.53243512974051899</v>
          </cell>
          <cell r="I165">
            <v>8.1392591716037396E-2</v>
          </cell>
          <cell r="J165">
            <v>0.76021717996633331</v>
          </cell>
          <cell r="K165">
            <v>0.97487440978663908</v>
          </cell>
          <cell r="L165">
            <v>-0.2741511234106655</v>
          </cell>
        </row>
        <row r="166">
          <cell r="G166">
            <v>0.10969622802437901</v>
          </cell>
          <cell r="H166">
            <v>3.4930139720558877E-3</v>
          </cell>
          <cell r="I166">
            <v>-2.6975095569769199</v>
          </cell>
          <cell r="J166">
            <v>3.4991287889402384E-3</v>
          </cell>
          <cell r="K166">
            <v>-2.210040296755384</v>
          </cell>
          <cell r="L166">
            <v>-5.6552412589175045</v>
          </cell>
        </row>
        <row r="167">
          <cell r="G167">
            <v>2.2888667759001802</v>
          </cell>
          <cell r="H167">
            <v>0.42764471057884229</v>
          </cell>
          <cell r="I167">
            <v>-0.18237375463848368</v>
          </cell>
          <cell r="J167">
            <v>0.55799534507538473</v>
          </cell>
          <cell r="K167">
            <v>0.82805683739816371</v>
          </cell>
          <cell r="L167">
            <v>-0.58340465879443082</v>
          </cell>
        </row>
        <row r="168">
          <cell r="G168">
            <v>3.9949759231407653</v>
          </cell>
          <cell r="H168">
            <v>0.82684630738522946</v>
          </cell>
          <cell r="I168">
            <v>0.94177590213267615</v>
          </cell>
          <cell r="J168">
            <v>1.7535756822578958</v>
          </cell>
          <cell r="K168">
            <v>1.385037552451833</v>
          </cell>
          <cell r="L168">
            <v>0.56165695034984586</v>
          </cell>
        </row>
        <row r="169">
          <cell r="G169">
            <v>5.3647280850535175</v>
          </cell>
          <cell r="H169">
            <v>0.95159680638722544</v>
          </cell>
          <cell r="I169">
            <v>1.6605374163770477</v>
          </cell>
          <cell r="J169">
            <v>3.0281894837013703</v>
          </cell>
          <cell r="K169">
            <v>1.679845691676797</v>
          </cell>
          <cell r="L169">
            <v>1.1079649107974414</v>
          </cell>
        </row>
        <row r="170">
          <cell r="G170">
            <v>5.7156838674012524</v>
          </cell>
          <cell r="H170">
            <v>0.97155688622754488</v>
          </cell>
          <cell r="I170">
            <v>1.9041839786906027</v>
          </cell>
          <cell r="J170">
            <v>3.5598491943702042</v>
          </cell>
          <cell r="K170">
            <v>1.7432139519253569</v>
          </cell>
          <cell r="L170">
            <v>1.2697181828347159</v>
          </cell>
        </row>
        <row r="171">
          <cell r="G171">
            <v>1.1808962581670102</v>
          </cell>
          <cell r="H171">
            <v>0.15319361277445109</v>
          </cell>
          <cell r="I171">
            <v>-1.0228321261036526</v>
          </cell>
          <cell r="J171">
            <v>0.1662831969705291</v>
          </cell>
          <cell r="K171">
            <v>0.16627369099192241</v>
          </cell>
          <cell r="L171">
            <v>-1.7940629383540372</v>
          </cell>
        </row>
        <row r="172">
          <cell r="G172">
            <v>3.9943838789792983</v>
          </cell>
          <cell r="H172">
            <v>0.8218562874251496</v>
          </cell>
          <cell r="I172">
            <v>0.92246241734752488</v>
          </cell>
          <cell r="J172">
            <v>1.7251646804251157</v>
          </cell>
          <cell r="K172">
            <v>1.3848893442906751</v>
          </cell>
          <cell r="L172">
            <v>0.54532251283975786</v>
          </cell>
        </row>
        <row r="173">
          <cell r="G173">
            <v>1.3785668519883885</v>
          </cell>
          <cell r="H173">
            <v>0.19810379241516968</v>
          </cell>
          <cell r="I173">
            <v>-0.8484137552208213</v>
          </cell>
          <cell r="J173">
            <v>0.22077609646724278</v>
          </cell>
          <cell r="K173">
            <v>0.32104444648890174</v>
          </cell>
          <cell r="L173">
            <v>-1.510606229193028</v>
          </cell>
        </row>
        <row r="174">
          <cell r="G174">
            <v>2.0259096251099669</v>
          </cell>
          <cell r="H174">
            <v>0.33782435129740518</v>
          </cell>
          <cell r="I174">
            <v>-0.41840818585089429</v>
          </cell>
          <cell r="J174">
            <v>0.41222442787254787</v>
          </cell>
          <cell r="K174">
            <v>0.70601879728463868</v>
          </cell>
          <cell r="L174">
            <v>-0.88618735009697702</v>
          </cell>
        </row>
        <row r="175">
          <cell r="G175">
            <v>2.3891043850499871</v>
          </cell>
          <cell r="H175">
            <v>0.46756487025948101</v>
          </cell>
          <cell r="I175">
            <v>-8.1392591716037396E-2</v>
          </cell>
          <cell r="J175">
            <v>0.63029421090300197</v>
          </cell>
          <cell r="K175">
            <v>0.87091856142427171</v>
          </cell>
          <cell r="L175">
            <v>-0.46156856717445399</v>
          </cell>
        </row>
        <row r="176">
          <cell r="G176">
            <v>2.8564073434852313</v>
          </cell>
          <cell r="H176">
            <v>0.5923153692614771</v>
          </cell>
          <cell r="I176">
            <v>0.2335050334137195</v>
          </cell>
          <cell r="J176">
            <v>0.8972613673447527</v>
          </cell>
          <cell r="K176">
            <v>1.0495646615777749</v>
          </cell>
          <cell r="L176">
            <v>-0.10840807994049304</v>
          </cell>
        </row>
        <row r="177">
          <cell r="G177">
            <v>6.253893783388218</v>
          </cell>
          <cell r="H177">
            <v>0.97654690618762463</v>
          </cell>
          <cell r="I177">
            <v>1.9871462915396865</v>
          </cell>
          <cell r="J177">
            <v>3.7527528604946916</v>
          </cell>
          <cell r="K177">
            <v>1.8332042751031628</v>
          </cell>
          <cell r="L177">
            <v>1.3224896667974666</v>
          </cell>
        </row>
        <row r="178">
          <cell r="G178">
            <v>1.3779373159507826</v>
          </cell>
          <cell r="H178">
            <v>0.19311377245508982</v>
          </cell>
          <cell r="I178">
            <v>-0.86647898678975677</v>
          </cell>
          <cell r="J178">
            <v>0.21457260262764849</v>
          </cell>
          <cell r="K178">
            <v>0.3205876824064286</v>
          </cell>
          <cell r="L178">
            <v>-1.5391071240948246</v>
          </cell>
        </row>
        <row r="179">
          <cell r="G179">
            <v>3.5317525240924459</v>
          </cell>
          <cell r="H179">
            <v>0.74201596806387216</v>
          </cell>
          <cell r="I179">
            <v>0.64957302229678349</v>
          </cell>
          <cell r="J179">
            <v>1.3548575876963258</v>
          </cell>
          <cell r="K179">
            <v>1.2617942134954281</v>
          </cell>
          <cell r="L179">
            <v>0.30369634747700741</v>
          </cell>
        </row>
        <row r="180">
          <cell r="G180">
            <v>3.2152876456297745</v>
          </cell>
          <cell r="H180">
            <v>0.68213572854291404</v>
          </cell>
          <cell r="I180">
            <v>0.47367940352453713</v>
          </cell>
          <cell r="J180">
            <v>1.1461308066325917</v>
          </cell>
          <cell r="K180">
            <v>1.1679168235566848</v>
          </cell>
          <cell r="L180">
            <v>0.13639175369211157</v>
          </cell>
        </row>
        <row r="181">
          <cell r="G181">
            <v>4.2780617572051582</v>
          </cell>
          <cell r="H181">
            <v>0.88173652694610771</v>
          </cell>
          <cell r="I181">
            <v>1.1837123561092817</v>
          </cell>
          <cell r="J181">
            <v>2.1348403210696234</v>
          </cell>
          <cell r="K181">
            <v>1.4535000465553516</v>
          </cell>
          <cell r="L181">
            <v>0.75839185281550436</v>
          </cell>
        </row>
        <row r="182">
          <cell r="G182">
            <v>2.0576440057277079</v>
          </cell>
          <cell r="H182">
            <v>0.34281437125748504</v>
          </cell>
          <cell r="I182">
            <v>-0.40479426798281953</v>
          </cell>
          <cell r="J182">
            <v>0.4197887604614744</v>
          </cell>
          <cell r="K182">
            <v>0.72156164175300863</v>
          </cell>
          <cell r="L182">
            <v>-0.86800364550934783</v>
          </cell>
        </row>
        <row r="183">
          <cell r="G183">
            <v>0.45138886789651522</v>
          </cell>
          <cell r="H183">
            <v>5.3393213572854287E-2</v>
          </cell>
          <cell r="I183">
            <v>-1.6128070814723279</v>
          </cell>
          <cell r="J183">
            <v>5.4871492269741237E-2</v>
          </cell>
          <cell r="K183">
            <v>-0.79542607618654626</v>
          </cell>
          <cell r="L183">
            <v>-2.9027613318214156</v>
          </cell>
        </row>
        <row r="184">
          <cell r="G184">
            <v>0.84985809220358122</v>
          </cell>
          <cell r="H184">
            <v>0.10828343313373252</v>
          </cell>
          <cell r="I184">
            <v>-1.2357086898512508</v>
          </cell>
          <cell r="J184">
            <v>0.11460694704532741</v>
          </cell>
          <cell r="K184">
            <v>-0.16268589378426365</v>
          </cell>
          <cell r="L184">
            <v>-2.1662468565970374</v>
          </cell>
        </row>
        <row r="185">
          <cell r="G185">
            <v>1.960294531132873</v>
          </cell>
          <cell r="H185">
            <v>0.31287425149700598</v>
          </cell>
          <cell r="I185">
            <v>-0.48771954888450458</v>
          </cell>
          <cell r="J185">
            <v>0.37523796347610056</v>
          </cell>
          <cell r="K185">
            <v>0.67309473293903188</v>
          </cell>
          <cell r="L185">
            <v>-0.98019488499606855</v>
          </cell>
        </row>
        <row r="186">
          <cell r="G186">
            <v>1.7245163060317243</v>
          </cell>
          <cell r="H186">
            <v>0.26796407185628746</v>
          </cell>
          <cell r="I186">
            <v>-0.61898211112271218</v>
          </cell>
          <cell r="J186">
            <v>0.31192568406177373</v>
          </cell>
          <cell r="K186">
            <v>0.54494660886279789</v>
          </cell>
          <cell r="L186">
            <v>-1.1649903116546003</v>
          </cell>
        </row>
        <row r="187">
          <cell r="G187">
            <v>2.7291345770646562</v>
          </cell>
          <cell r="H187">
            <v>0.55738522954091818</v>
          </cell>
          <cell r="I187">
            <v>0.14434310613471857</v>
          </cell>
          <cell r="J187">
            <v>0.81505547989517602</v>
          </cell>
          <cell r="K187">
            <v>1.0039845542020238</v>
          </cell>
          <cell r="L187">
            <v>-0.20449909456715576</v>
          </cell>
        </row>
        <row r="188">
          <cell r="G188">
            <v>1.145921265236191</v>
          </cell>
          <cell r="H188">
            <v>0.13822355289421157</v>
          </cell>
          <cell r="I188">
            <v>-1.0883353148179222</v>
          </cell>
          <cell r="J188">
            <v>0.14875938405807673</v>
          </cell>
          <cell r="K188">
            <v>0.13620891194993978</v>
          </cell>
          <cell r="L188">
            <v>-1.9054251504415249</v>
          </cell>
        </row>
        <row r="189">
          <cell r="G189">
            <v>1.4701104228775608</v>
          </cell>
          <cell r="H189">
            <v>0.20309381237524951</v>
          </cell>
          <cell r="I189">
            <v>-0.83062125279067045</v>
          </cell>
          <cell r="J189">
            <v>0.22701831398974295</v>
          </cell>
          <cell r="K189">
            <v>0.38533751557324186</v>
          </cell>
          <cell r="L189">
            <v>-1.4827245863861473</v>
          </cell>
        </row>
        <row r="190">
          <cell r="G190">
            <v>1.5101677457747582</v>
          </cell>
          <cell r="H190">
            <v>0.22305389221556887</v>
          </cell>
          <cell r="I190">
            <v>-0.76191994645949512</v>
          </cell>
          <cell r="J190">
            <v>0.25238429037075716</v>
          </cell>
          <cell r="K190">
            <v>0.41222073457386349</v>
          </cell>
          <cell r="L190">
            <v>-1.3768023912554699</v>
          </cell>
        </row>
        <row r="191">
          <cell r="G191">
            <v>2.2625255964545365</v>
          </cell>
          <cell r="H191">
            <v>0.42265469061876249</v>
          </cell>
          <cell r="I191">
            <v>-0.19510674636432496</v>
          </cell>
          <cell r="J191">
            <v>0.54931473501107886</v>
          </cell>
          <cell r="K191">
            <v>0.81648170987802005</v>
          </cell>
          <cell r="L191">
            <v>-0.59908371392311532</v>
          </cell>
        </row>
        <row r="192">
          <cell r="G192">
            <v>2.6332761989929128</v>
          </cell>
          <cell r="H192">
            <v>0.51247504990019965</v>
          </cell>
          <cell r="I192">
            <v>3.1275410739968611E-2</v>
          </cell>
          <cell r="J192">
            <v>0.71841381016197281</v>
          </cell>
          <cell r="K192">
            <v>0.96822877398452201</v>
          </cell>
          <cell r="L192">
            <v>-0.33070953867951092</v>
          </cell>
        </row>
        <row r="193">
          <cell r="G193">
            <v>3.0467355486605174</v>
          </cell>
          <cell r="H193">
            <v>0.63722554890219563</v>
          </cell>
          <cell r="I193">
            <v>0.35105258016089946</v>
          </cell>
          <cell r="J193">
            <v>1.0139739846712361</v>
          </cell>
          <cell r="K193">
            <v>1.1140707055119052</v>
          </cell>
          <cell r="L193">
            <v>1.387724869710179E-2</v>
          </cell>
        </row>
        <row r="194">
          <cell r="G194">
            <v>4.9446159041760982</v>
          </cell>
          <cell r="H194">
            <v>0.94161676646706582</v>
          </cell>
          <cell r="I194">
            <v>1.5684915216655266</v>
          </cell>
          <cell r="J194">
            <v>2.8407265274069986</v>
          </cell>
          <cell r="K194">
            <v>1.5982992884838318</v>
          </cell>
          <cell r="L194">
            <v>1.04405983896639</v>
          </cell>
        </row>
        <row r="195">
          <cell r="G195">
            <v>2.0206501844494937</v>
          </cell>
          <cell r="H195">
            <v>0.33283433133732537</v>
          </cell>
          <cell r="I195">
            <v>-0.43210009909512009</v>
          </cell>
          <cell r="J195">
            <v>0.40471688510281234</v>
          </cell>
          <cell r="K195">
            <v>0.70341933311280302</v>
          </cell>
          <cell r="L195">
            <v>-0.90456750545322639</v>
          </cell>
        </row>
        <row r="196">
          <cell r="G196">
            <v>2.7161381857477247</v>
          </cell>
          <cell r="H196">
            <v>0.54740518962075846</v>
          </cell>
          <cell r="I196">
            <v>0.11910821713417175</v>
          </cell>
          <cell r="J196">
            <v>0.79275801208961871</v>
          </cell>
          <cell r="K196">
            <v>0.99921108680709358</v>
          </cell>
          <cell r="L196">
            <v>-0.23223725891072408</v>
          </cell>
        </row>
        <row r="197">
          <cell r="G197">
            <v>2.0845613117697943</v>
          </cell>
          <cell r="H197">
            <v>0.35279441117764471</v>
          </cell>
          <cell r="I197">
            <v>-0.37778701270085818</v>
          </cell>
          <cell r="J197">
            <v>0.43509127788831142</v>
          </cell>
          <cell r="K197">
            <v>0.73455843108427699</v>
          </cell>
          <cell r="L197">
            <v>-0.83219943567957166</v>
          </cell>
        </row>
        <row r="198">
          <cell r="G198">
            <v>3.2223104252925596</v>
          </cell>
          <cell r="H198">
            <v>0.6871257485029939</v>
          </cell>
          <cell r="I198">
            <v>0.48771954888450414</v>
          </cell>
          <cell r="J198">
            <v>1.1619539215718344</v>
          </cell>
          <cell r="K198">
            <v>1.1700986256422674</v>
          </cell>
          <cell r="L198">
            <v>0.15010300323023906</v>
          </cell>
        </row>
        <row r="199">
          <cell r="G199">
            <v>1.2434885487830638</v>
          </cell>
          <cell r="H199">
            <v>0.15818363273453093</v>
          </cell>
          <cell r="I199">
            <v>-1.0019509868815037</v>
          </cell>
          <cell r="J199">
            <v>0.17219337965878714</v>
          </cell>
          <cell r="K199">
            <v>0.21792077535930152</v>
          </cell>
          <cell r="L199">
            <v>-1.7591371333792023</v>
          </cell>
        </row>
        <row r="200">
          <cell r="G200">
            <v>2.3727641597042104</v>
          </cell>
          <cell r="H200">
            <v>0.45758483033932135</v>
          </cell>
          <cell r="I200">
            <v>-0.10652016045293462</v>
          </cell>
          <cell r="J200">
            <v>0.6117235750835458</v>
          </cell>
          <cell r="K200">
            <v>0.86405558764492674</v>
          </cell>
          <cell r="L200">
            <v>-0.4914747732056427</v>
          </cell>
        </row>
        <row r="201">
          <cell r="G201">
            <v>2.2365931489993258</v>
          </cell>
          <cell r="H201">
            <v>0.4026946107784431</v>
          </cell>
          <cell r="I201">
            <v>-0.24637853400043941</v>
          </cell>
          <cell r="J201">
            <v>0.51532675664678218</v>
          </cell>
          <cell r="K201">
            <v>0.80495379247541909</v>
          </cell>
          <cell r="L201">
            <v>-0.66295410058926507</v>
          </cell>
        </row>
        <row r="202">
          <cell r="G202">
            <v>2.3457066721560906</v>
          </cell>
          <cell r="H202">
            <v>0.45259481037924154</v>
          </cell>
          <cell r="I202">
            <v>-0.11910821713417175</v>
          </cell>
          <cell r="J202">
            <v>0.60256600192952525</v>
          </cell>
          <cell r="K202">
            <v>0.85258670923243685</v>
          </cell>
          <cell r="L202">
            <v>-0.50655807284614007</v>
          </cell>
        </row>
        <row r="203">
          <cell r="G203">
            <v>2.3232648450668072</v>
          </cell>
          <cell r="H203">
            <v>0.44261477045908182</v>
          </cell>
          <cell r="I203">
            <v>-0.14434310613471857</v>
          </cell>
          <cell r="J203">
            <v>0.58449866313555465</v>
          </cell>
          <cell r="K203">
            <v>0.8429734572193831</v>
          </cell>
          <cell r="L203">
            <v>-0.5370007852658637</v>
          </cell>
        </row>
        <row r="204">
          <cell r="G204">
            <v>3.0660045692517923</v>
          </cell>
          <cell r="H204">
            <v>0.64720558882235524</v>
          </cell>
          <cell r="I204">
            <v>0.37778701270085813</v>
          </cell>
          <cell r="J204">
            <v>1.0418697963081824</v>
          </cell>
          <cell r="K204">
            <v>1.1203752707459</v>
          </cell>
          <cell r="L204">
            <v>4.1016979965212801E-2</v>
          </cell>
        </row>
        <row r="205">
          <cell r="G205">
            <v>1.9619369156374478</v>
          </cell>
          <cell r="H205">
            <v>0.31786427145708585</v>
          </cell>
          <cell r="I205">
            <v>-0.47367940352453747</v>
          </cell>
          <cell r="J205">
            <v>0.3825266254808059</v>
          </cell>
          <cell r="K205">
            <v>0.67393220753626382</v>
          </cell>
          <cell r="L205">
            <v>-0.96095701903800135</v>
          </cell>
        </row>
        <row r="206">
          <cell r="G206">
            <v>3.1055227066936624</v>
          </cell>
          <cell r="H206">
            <v>0.66716566866267457</v>
          </cell>
          <cell r="I206">
            <v>0.43210009909511987</v>
          </cell>
          <cell r="J206">
            <v>1.1001104162891315</v>
          </cell>
          <cell r="K206">
            <v>1.1331820447578904</v>
          </cell>
          <cell r="L206">
            <v>9.5410553211410926E-2</v>
          </cell>
        </row>
        <row r="207">
          <cell r="G207">
            <v>1.955340820445628</v>
          </cell>
          <cell r="H207">
            <v>0.30788423153692618</v>
          </cell>
          <cell r="I207">
            <v>-0.50185650440009355</v>
          </cell>
          <cell r="J207">
            <v>0.3680020418899238</v>
          </cell>
          <cell r="K207">
            <v>0.67056451095190939</v>
          </cell>
          <cell r="L207">
            <v>-0.99966679221467625</v>
          </cell>
        </row>
        <row r="208">
          <cell r="G208">
            <v>2.8530636226759762</v>
          </cell>
          <cell r="H208">
            <v>0.58732534930139724</v>
          </cell>
          <cell r="I208">
            <v>0.22067011655872479</v>
          </cell>
          <cell r="J208">
            <v>0.8850957671810642</v>
          </cell>
          <cell r="K208">
            <v>1.0483933722547016</v>
          </cell>
          <cell r="L208">
            <v>-0.12205942832462266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08"/>
  <sheetViews>
    <sheetView tabSelected="1" topLeftCell="R1" zoomScale="80" zoomScaleNormal="80" workbookViewId="0">
      <selection activeCell="AJ41" sqref="AJ41"/>
    </sheetView>
  </sheetViews>
  <sheetFormatPr defaultRowHeight="12.75" x14ac:dyDescent="0.2"/>
  <cols>
    <col min="1" max="1" width="2.85546875" style="2" customWidth="1"/>
    <col min="2" max="2" width="11.42578125" style="2" customWidth="1"/>
    <col min="3" max="4" width="10" style="2" customWidth="1"/>
    <col min="5" max="5" width="11" style="2" customWidth="1"/>
    <col min="6" max="6" width="2.7109375" style="2" customWidth="1"/>
    <col min="7" max="18" width="9.140625" style="2"/>
    <col min="19" max="19" width="11.7109375" style="2" customWidth="1"/>
    <col min="20" max="20" width="10.85546875" style="2" customWidth="1"/>
    <col min="21" max="21" width="9.140625" style="2"/>
    <col min="22" max="22" width="2.85546875" style="2" customWidth="1"/>
    <col min="23" max="16384" width="9.140625" style="2"/>
  </cols>
  <sheetData>
    <row r="1" spans="2:29" ht="15.75" x14ac:dyDescent="0.25">
      <c r="B1" s="1" t="s">
        <v>6</v>
      </c>
    </row>
    <row r="2" spans="2:29" x14ac:dyDescent="0.2">
      <c r="B2" s="2" t="s">
        <v>60</v>
      </c>
    </row>
    <row r="3" spans="2:29" x14ac:dyDescent="0.2">
      <c r="W3" s="2" t="s">
        <v>6</v>
      </c>
    </row>
    <row r="4" spans="2:29" x14ac:dyDescent="0.2">
      <c r="C4" s="21" t="s">
        <v>4</v>
      </c>
      <c r="D4" s="21" t="s">
        <v>5</v>
      </c>
      <c r="E4" s="21" t="s">
        <v>4</v>
      </c>
      <c r="F4" s="14"/>
      <c r="W4" s="21" t="s">
        <v>11</v>
      </c>
    </row>
    <row r="5" spans="2:29" x14ac:dyDescent="0.2">
      <c r="C5" s="17">
        <v>4</v>
      </c>
      <c r="D5" s="17">
        <v>3</v>
      </c>
      <c r="E5" s="17">
        <v>0.5</v>
      </c>
      <c r="F5" s="15"/>
      <c r="W5" s="17">
        <v>0</v>
      </c>
      <c r="Y5" s="19" t="s">
        <v>61</v>
      </c>
      <c r="Z5" s="19" t="s">
        <v>7</v>
      </c>
      <c r="AA5" s="19" t="s">
        <v>61</v>
      </c>
    </row>
    <row r="6" spans="2:29" x14ac:dyDescent="0.2">
      <c r="B6" s="21" t="s">
        <v>8</v>
      </c>
      <c r="C6" s="21" t="s">
        <v>9</v>
      </c>
      <c r="D6" s="21" t="s">
        <v>10</v>
      </c>
      <c r="E6" s="21" t="s">
        <v>9</v>
      </c>
      <c r="F6" s="14"/>
      <c r="G6" s="21" t="s">
        <v>11</v>
      </c>
      <c r="W6" s="13" t="s">
        <v>12</v>
      </c>
      <c r="X6" s="13" t="s">
        <v>13</v>
      </c>
      <c r="Y6" s="2">
        <f ca="1">U25</f>
        <v>2.6167595516698605</v>
      </c>
      <c r="Z6" s="2">
        <f ca="1">T41</f>
        <v>2.9492881483405342</v>
      </c>
      <c r="AA6" s="2">
        <f ca="1">U56</f>
        <v>0.77740878032317984</v>
      </c>
    </row>
    <row r="7" spans="2:29" x14ac:dyDescent="0.2">
      <c r="B7" s="17">
        <v>3</v>
      </c>
      <c r="C7" s="17">
        <v>1</v>
      </c>
      <c r="D7" s="17">
        <v>2</v>
      </c>
      <c r="E7" s="17">
        <v>2</v>
      </c>
      <c r="F7" s="15"/>
      <c r="G7" s="17">
        <v>2</v>
      </c>
      <c r="H7" s="2" t="s">
        <v>14</v>
      </c>
      <c r="W7" s="2">
        <f ca="1">COUNT($G$9:$G$10002)/10</f>
        <v>20</v>
      </c>
      <c r="X7" s="2">
        <f ca="1">U10</f>
        <v>0.3821520396713024</v>
      </c>
      <c r="Y7" s="2">
        <f ca="1">U26</f>
        <v>1.4358543129356873</v>
      </c>
      <c r="Z7" s="2">
        <f ca="1">T40</f>
        <v>1.8804432922274954</v>
      </c>
      <c r="AA7" s="2">
        <f ca="1">U57</f>
        <v>0.66765719884639407</v>
      </c>
    </row>
    <row r="8" spans="2:29" x14ac:dyDescent="0.2">
      <c r="B8" s="13" t="s">
        <v>15</v>
      </c>
      <c r="C8" s="13" t="s">
        <v>16</v>
      </c>
      <c r="D8" s="13" t="s">
        <v>17</v>
      </c>
      <c r="E8" s="13" t="s">
        <v>18</v>
      </c>
      <c r="F8" s="15"/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S8" s="13" t="s">
        <v>25</v>
      </c>
      <c r="T8" s="13" t="s">
        <v>26</v>
      </c>
      <c r="U8" s="13" t="s">
        <v>27</v>
      </c>
      <c r="W8" s="13" t="s">
        <v>20</v>
      </c>
      <c r="X8" s="13" t="s">
        <v>28</v>
      </c>
      <c r="Y8" s="13" t="s">
        <v>29</v>
      </c>
      <c r="Z8" s="13" t="s">
        <v>17</v>
      </c>
      <c r="AA8" s="13" t="s">
        <v>30</v>
      </c>
      <c r="AC8" s="13" t="s">
        <v>3</v>
      </c>
    </row>
    <row r="9" spans="2:29" x14ac:dyDescent="0.2">
      <c r="B9" s="2">
        <f ca="1" xml:space="preserve"> -LN(RAND())/$B$7</f>
        <v>3.6379877891565181E-2</v>
      </c>
      <c r="C9" s="2">
        <f ca="1">NORMSINV(RAND())*$C$7+$C$5</f>
        <v>3.5142256446140223</v>
      </c>
      <c r="D9" s="2">
        <f t="shared" ref="D9:D72" ca="1" si="0" xml:space="preserve"> $D$5*(-LN(1-RAND()))^(1/$D$7)</f>
        <v>1.0694838334112875</v>
      </c>
      <c r="E9" s="2">
        <f ca="1">EXP(NORMSINV(RAND())*$E$7+$E$5)</f>
        <v>5.7391008353273085E-2</v>
      </c>
      <c r="G9" s="2">
        <f ca="1">OFFSET(B9:E9,0,$G$7,1,1)</f>
        <v>1.0694838334112875</v>
      </c>
      <c r="H9" s="2">
        <f t="shared" ref="H9:H72" ca="1" si="1">(RANK(G9,$G$9:$G$208,1)-0.3)/((COUNT($G$9:$G$208)+0.4))</f>
        <v>0.1432135728542914</v>
      </c>
      <c r="I9" s="2">
        <f t="shared" ref="I9:I72" ca="1" si="2">NORMSINV(H9)</f>
        <v>-1.0659922490614977</v>
      </c>
      <c r="J9" s="2">
        <f t="shared" ref="J9:J72" ca="1" si="3" xml:space="preserve"> -LN(1-H9)</f>
        <v>0.15456660130727984</v>
      </c>
      <c r="K9" s="2">
        <f t="shared" ref="K9:K72" ca="1" si="4">LN(G9)</f>
        <v>6.717613340109839E-2</v>
      </c>
      <c r="L9" s="2">
        <f t="shared" ref="L9:L72" ca="1" si="5">LN( -LN(1-H9))</f>
        <v>-1.8671301991085614</v>
      </c>
      <c r="W9" s="2">
        <v>0</v>
      </c>
    </row>
    <row r="10" spans="2:29" x14ac:dyDescent="0.2">
      <c r="B10" s="2">
        <f t="shared" ref="B10:B73" ca="1" si="6" xml:space="preserve"> -LN(RAND())/$B$7</f>
        <v>2.7976289411884375E-2</v>
      </c>
      <c r="C10" s="2">
        <f t="shared" ref="C10:C73" ca="1" si="7">NORMSINV(RAND())*$C$7+$C$5</f>
        <v>3.570494527344382</v>
      </c>
      <c r="D10" s="2">
        <f t="shared" ca="1" si="0"/>
        <v>2.03989160013754</v>
      </c>
      <c r="E10" s="2">
        <f t="shared" ref="E10:E73" ca="1" si="8">EXP(NORMSINV(RAND())*$E$7+$E$5)</f>
        <v>175.58271694695591</v>
      </c>
      <c r="G10" s="2">
        <f t="shared" ref="G10:G73" ca="1" si="9">OFFSET(B10:E10,0,$G$7,1,1)</f>
        <v>2.03989160013754</v>
      </c>
      <c r="H10" s="2">
        <f t="shared" ca="1" si="1"/>
        <v>0.3777445109780439</v>
      </c>
      <c r="I10" s="2">
        <f t="shared" ca="1" si="2"/>
        <v>-0.31140990888038428</v>
      </c>
      <c r="J10" s="2">
        <f t="shared" ca="1" si="3"/>
        <v>0.47440451652471904</v>
      </c>
      <c r="K10" s="2">
        <f t="shared" ca="1" si="4"/>
        <v>0.71289666925681427</v>
      </c>
      <c r="L10" s="2">
        <f t="shared" ca="1" si="5"/>
        <v>-0.74569491084495487</v>
      </c>
      <c r="S10" s="21" t="s">
        <v>8</v>
      </c>
      <c r="T10" s="15">
        <f ca="1">SLOPE(J9:J208,G9:G208)</f>
        <v>0.64971592800580624</v>
      </c>
      <c r="U10" s="16">
        <f ca="1">COUNT($G$9:$G$208) / SUM($G$9:$G$208)</f>
        <v>0.3821520396713024</v>
      </c>
      <c r="W10" s="2">
        <v>0.1</v>
      </c>
      <c r="X10" s="16"/>
      <c r="Y10" s="16"/>
      <c r="Z10" s="16"/>
      <c r="AA10" s="16"/>
      <c r="AC10" s="2">
        <f ca="1">OFFSET(X10:AA10,0,$W$5,1,1)</f>
        <v>0</v>
      </c>
    </row>
    <row r="11" spans="2:29" x14ac:dyDescent="0.2">
      <c r="B11" s="2">
        <f t="shared" ca="1" si="6"/>
        <v>0.2904256170756927</v>
      </c>
      <c r="C11" s="2">
        <f t="shared" ca="1" si="7"/>
        <v>2.6376271505211104</v>
      </c>
      <c r="D11" s="2">
        <f t="shared" ca="1" si="0"/>
        <v>3.1380675741382573</v>
      </c>
      <c r="E11" s="2">
        <f t="shared" ca="1" si="8"/>
        <v>1.7761765389906736</v>
      </c>
      <c r="G11" s="2">
        <f t="shared" ca="1" si="9"/>
        <v>3.1380675741382573</v>
      </c>
      <c r="H11" s="2">
        <f t="shared" ca="1" si="1"/>
        <v>0.67714570858283429</v>
      </c>
      <c r="I11" s="2">
        <f t="shared" ca="1" si="2"/>
        <v>0.45973202050225337</v>
      </c>
      <c r="J11" s="2">
        <f t="shared" ca="1" si="3"/>
        <v>1.1305541677038546</v>
      </c>
      <c r="K11" s="2">
        <f t="shared" ca="1" si="4"/>
        <v>1.1436071882211953</v>
      </c>
      <c r="L11" s="2">
        <f t="shared" ca="1" si="5"/>
        <v>0.12270792640787175</v>
      </c>
      <c r="W11" s="2">
        <v>0.2</v>
      </c>
      <c r="X11" s="16"/>
      <c r="Y11" s="16"/>
      <c r="Z11" s="16"/>
      <c r="AA11" s="16"/>
      <c r="AC11" s="2">
        <f ca="1">OFFSET(X11:AA11,0,$W$5,1,1)</f>
        <v>0</v>
      </c>
    </row>
    <row r="12" spans="2:29" x14ac:dyDescent="0.2">
      <c r="B12" s="2">
        <f t="shared" ca="1" si="6"/>
        <v>2.8174723560179065E-2</v>
      </c>
      <c r="C12" s="2">
        <f t="shared" ca="1" si="7"/>
        <v>4.3942276109521305</v>
      </c>
      <c r="D12" s="2">
        <f t="shared" ca="1" si="0"/>
        <v>3.6557033777086696</v>
      </c>
      <c r="E12" s="2">
        <f t="shared" ca="1" si="8"/>
        <v>1.0331348532071865</v>
      </c>
      <c r="G12" s="2">
        <f t="shared" ca="1" si="9"/>
        <v>3.6557033777086696</v>
      </c>
      <c r="H12" s="2">
        <f t="shared" ca="1" si="1"/>
        <v>0.76197604790419149</v>
      </c>
      <c r="I12" s="2">
        <f t="shared" ca="1" si="2"/>
        <v>0.71267336124007696</v>
      </c>
      <c r="J12" s="2">
        <f t="shared" ca="1" si="3"/>
        <v>1.4353839713164136</v>
      </c>
      <c r="K12" s="2">
        <f t="shared" ca="1" si="4"/>
        <v>1.296288517288591</v>
      </c>
      <c r="L12" s="2">
        <f t="shared" ca="1" si="5"/>
        <v>0.36143238924980992</v>
      </c>
      <c r="S12" s="2" t="s">
        <v>31</v>
      </c>
      <c r="W12" s="2">
        <v>0.3</v>
      </c>
      <c r="X12" s="16"/>
      <c r="Y12" s="16"/>
      <c r="Z12" s="16"/>
      <c r="AA12" s="16"/>
      <c r="AC12" s="2">
        <f ca="1">OFFSET(X12:AA12,0,$W$5,1,1)</f>
        <v>0</v>
      </c>
    </row>
    <row r="13" spans="2:29" x14ac:dyDescent="0.2">
      <c r="B13" s="2">
        <f t="shared" ca="1" si="6"/>
        <v>0.22542519242095679</v>
      </c>
      <c r="C13" s="2">
        <f t="shared" ca="1" si="7"/>
        <v>4.0700577762201657</v>
      </c>
      <c r="D13" s="2">
        <f t="shared" ca="1" si="0"/>
        <v>2.0805344976882987</v>
      </c>
      <c r="E13" s="2">
        <f t="shared" ca="1" si="8"/>
        <v>26.681454088994755</v>
      </c>
      <c r="G13" s="2">
        <f t="shared" ca="1" si="9"/>
        <v>2.0805344976882987</v>
      </c>
      <c r="H13" s="2">
        <f t="shared" ca="1" si="1"/>
        <v>0.39770459081836329</v>
      </c>
      <c r="I13" s="2">
        <f t="shared" ca="1" si="2"/>
        <v>-0.2592929978290815</v>
      </c>
      <c r="J13" s="2">
        <f t="shared" ca="1" si="3"/>
        <v>0.50700724110722395</v>
      </c>
      <c r="K13" s="2">
        <f t="shared" ca="1" si="4"/>
        <v>0.73262483074453166</v>
      </c>
      <c r="L13" s="2">
        <f t="shared" ca="1" si="5"/>
        <v>-0.6792299932301753</v>
      </c>
      <c r="S13" s="2">
        <f ca="1">T13/$U$10</f>
        <v>15.700557310019162</v>
      </c>
      <c r="T13" s="2">
        <v>6</v>
      </c>
      <c r="W13" s="2">
        <v>0.4</v>
      </c>
      <c r="X13" s="16"/>
      <c r="Y13" s="16"/>
      <c r="Z13" s="16"/>
      <c r="AA13" s="16"/>
      <c r="AC13" s="2">
        <f ca="1">OFFSET(X13:AA13,0,$W$5,1,1)</f>
        <v>0</v>
      </c>
    </row>
    <row r="14" spans="2:29" x14ac:dyDescent="0.2">
      <c r="B14" s="2">
        <f t="shared" ca="1" si="6"/>
        <v>8.9886632643591868E-2</v>
      </c>
      <c r="C14" s="2">
        <f t="shared" ca="1" si="7"/>
        <v>2.8305845387380666</v>
      </c>
      <c r="D14" s="2">
        <f t="shared" ca="1" si="0"/>
        <v>1.8980414422493741</v>
      </c>
      <c r="E14" s="2">
        <f t="shared" ca="1" si="8"/>
        <v>3.2722439598205227E-2</v>
      </c>
      <c r="G14" s="2">
        <f t="shared" ca="1" si="9"/>
        <v>1.8980414422493741</v>
      </c>
      <c r="H14" s="2">
        <f t="shared" ca="1" si="1"/>
        <v>0.35279441117764471</v>
      </c>
      <c r="I14" s="2">
        <f t="shared" ca="1" si="2"/>
        <v>-0.37778701270085818</v>
      </c>
      <c r="J14" s="2">
        <f t="shared" ca="1" si="3"/>
        <v>0.43509127788831142</v>
      </c>
      <c r="K14" s="2">
        <f t="shared" ca="1" si="4"/>
        <v>0.64082253464344807</v>
      </c>
      <c r="L14" s="2">
        <f t="shared" ca="1" si="5"/>
        <v>-0.83219943567957166</v>
      </c>
      <c r="S14" s="2">
        <v>0</v>
      </c>
      <c r="T14" s="2">
        <v>0</v>
      </c>
      <c r="W14" s="2">
        <v>0.5</v>
      </c>
      <c r="X14" s="16"/>
      <c r="Y14" s="16"/>
      <c r="Z14" s="16"/>
      <c r="AA14" s="16"/>
      <c r="AC14" s="2">
        <f ca="1">OFFSET(X14:AA14,0,$W$5,1,1)</f>
        <v>0</v>
      </c>
    </row>
    <row r="15" spans="2:29" x14ac:dyDescent="0.2">
      <c r="B15" s="2">
        <f t="shared" ca="1" si="6"/>
        <v>0.16075324501653962</v>
      </c>
      <c r="C15" s="2">
        <f t="shared" ca="1" si="7"/>
        <v>4.1783184391725658</v>
      </c>
      <c r="D15" s="2">
        <f t="shared" ca="1" si="0"/>
        <v>1.3265809398462955</v>
      </c>
      <c r="E15" s="2">
        <f t="shared" ca="1" si="8"/>
        <v>0.30110260833526037</v>
      </c>
      <c r="G15" s="2">
        <f t="shared" ca="1" si="9"/>
        <v>1.3265809398462955</v>
      </c>
      <c r="H15" s="2">
        <f t="shared" ca="1" si="1"/>
        <v>0.19810379241516968</v>
      </c>
      <c r="I15" s="2">
        <f t="shared" ca="1" si="2"/>
        <v>-0.8484137552208213</v>
      </c>
      <c r="J15" s="2">
        <f t="shared" ca="1" si="3"/>
        <v>0.22077609646724278</v>
      </c>
      <c r="K15" s="2">
        <f t="shared" ca="1" si="4"/>
        <v>0.28260491033408053</v>
      </c>
      <c r="L15" s="2">
        <f t="shared" ca="1" si="5"/>
        <v>-1.510606229193028</v>
      </c>
      <c r="W15" s="2">
        <v>0.6</v>
      </c>
      <c r="X15" s="16"/>
      <c r="Y15" s="16"/>
      <c r="Z15" s="16"/>
      <c r="AA15" s="16"/>
      <c r="AC15" s="2">
        <f ca="1">OFFSET(X15:AA15,0,$W$5,1,1)</f>
        <v>0</v>
      </c>
    </row>
    <row r="16" spans="2:29" x14ac:dyDescent="0.2">
      <c r="B16" s="2">
        <f t="shared" ca="1" si="6"/>
        <v>0.15217536196233836</v>
      </c>
      <c r="C16" s="2">
        <f t="shared" ca="1" si="7"/>
        <v>4.909784008361961</v>
      </c>
      <c r="D16" s="2">
        <f t="shared" ca="1" si="0"/>
        <v>1.519281396810946</v>
      </c>
      <c r="E16" s="2">
        <f t="shared" ca="1" si="8"/>
        <v>0.12269891829329099</v>
      </c>
      <c r="G16" s="2">
        <f t="shared" ca="1" si="9"/>
        <v>1.519281396810946</v>
      </c>
      <c r="H16" s="2">
        <f t="shared" ca="1" si="1"/>
        <v>0.26796407185628746</v>
      </c>
      <c r="I16" s="2">
        <f t="shared" ca="1" si="2"/>
        <v>-0.61898211112271218</v>
      </c>
      <c r="J16" s="2">
        <f t="shared" ca="1" si="3"/>
        <v>0.31192568406177373</v>
      </c>
      <c r="K16" s="2">
        <f t="shared" ca="1" si="4"/>
        <v>0.41823745781350019</v>
      </c>
      <c r="L16" s="2">
        <f t="shared" ca="1" si="5"/>
        <v>-1.1649903116546003</v>
      </c>
      <c r="W16" s="2">
        <v>0.7</v>
      </c>
      <c r="X16" s="16"/>
      <c r="Y16" s="16"/>
      <c r="Z16" s="16"/>
      <c r="AA16" s="16"/>
      <c r="AC16" s="2">
        <f ca="1">OFFSET(X16:AA16,0,$W$5,1,1)</f>
        <v>0</v>
      </c>
    </row>
    <row r="17" spans="2:29" x14ac:dyDescent="0.2">
      <c r="B17" s="2">
        <f t="shared" ca="1" si="6"/>
        <v>0.17791295012267508</v>
      </c>
      <c r="C17" s="2">
        <f t="shared" ca="1" si="7"/>
        <v>2.1664494306848932</v>
      </c>
      <c r="D17" s="2">
        <f t="shared" ca="1" si="0"/>
        <v>3.4369976337710124</v>
      </c>
      <c r="E17" s="2">
        <f t="shared" ca="1" si="8"/>
        <v>13.948792089406858</v>
      </c>
      <c r="G17" s="2">
        <f t="shared" ca="1" si="9"/>
        <v>3.4369976337710124</v>
      </c>
      <c r="H17" s="2">
        <f t="shared" ca="1" si="1"/>
        <v>0.72704590818363268</v>
      </c>
      <c r="I17" s="2">
        <f t="shared" ca="1" si="2"/>
        <v>0.60390292558359793</v>
      </c>
      <c r="J17" s="2">
        <f t="shared" ca="1" si="3"/>
        <v>1.298451659782774</v>
      </c>
      <c r="K17" s="2">
        <f t="shared" ca="1" si="4"/>
        <v>1.234598309409797</v>
      </c>
      <c r="L17" s="2">
        <f t="shared" ca="1" si="5"/>
        <v>0.26117252369013333</v>
      </c>
      <c r="W17" s="2">
        <v>0.8</v>
      </c>
      <c r="X17" s="16"/>
      <c r="Y17" s="16"/>
      <c r="Z17" s="16"/>
      <c r="AA17" s="16"/>
      <c r="AC17" s="2">
        <f ca="1">OFFSET(X17:AA17,0,$W$5,1,1)</f>
        <v>0</v>
      </c>
    </row>
    <row r="18" spans="2:29" x14ac:dyDescent="0.2">
      <c r="B18" s="2">
        <f t="shared" ca="1" si="6"/>
        <v>0.40433314968666972</v>
      </c>
      <c r="C18" s="2">
        <f t="shared" ca="1" si="7"/>
        <v>2.4193323039591696</v>
      </c>
      <c r="D18" s="2">
        <f t="shared" ca="1" si="0"/>
        <v>2.4311764831873171</v>
      </c>
      <c r="E18" s="2">
        <f t="shared" ca="1" si="8"/>
        <v>0.14306226318821477</v>
      </c>
      <c r="G18" s="2">
        <f t="shared" ca="1" si="9"/>
        <v>2.4311764831873171</v>
      </c>
      <c r="H18" s="2">
        <f t="shared" ca="1" si="1"/>
        <v>0.50748502994011979</v>
      </c>
      <c r="I18" s="2">
        <f t="shared" ca="1" si="2"/>
        <v>1.8763288596579494E-2</v>
      </c>
      <c r="J18" s="2">
        <f t="shared" ca="1" si="3"/>
        <v>0.7082304227712739</v>
      </c>
      <c r="K18" s="2">
        <f t="shared" ca="1" si="4"/>
        <v>0.88837528964972323</v>
      </c>
      <c r="L18" s="2">
        <f t="shared" ca="1" si="5"/>
        <v>-0.34498578234606808</v>
      </c>
      <c r="W18" s="2">
        <v>0.9</v>
      </c>
      <c r="X18" s="16"/>
      <c r="Y18" s="16"/>
      <c r="Z18" s="16"/>
      <c r="AA18" s="16"/>
      <c r="AC18" s="2">
        <f ca="1">OFFSET(X18:AA18,0,$W$5,1,1)</f>
        <v>0</v>
      </c>
    </row>
    <row r="19" spans="2:29" x14ac:dyDescent="0.2">
      <c r="B19" s="2">
        <f t="shared" ca="1" si="6"/>
        <v>4.7519978752061022E-2</v>
      </c>
      <c r="C19" s="2">
        <f t="shared" ca="1" si="7"/>
        <v>2.797683259995166</v>
      </c>
      <c r="D19" s="2">
        <f t="shared" ca="1" si="0"/>
        <v>2.4062442408738587</v>
      </c>
      <c r="E19" s="2">
        <f t="shared" ca="1" si="8"/>
        <v>50.322441869771552</v>
      </c>
      <c r="G19" s="2">
        <f t="shared" ca="1" si="9"/>
        <v>2.4062442408738587</v>
      </c>
      <c r="H19" s="2">
        <f t="shared" ca="1" si="1"/>
        <v>0.49251497005988026</v>
      </c>
      <c r="I19" s="2">
        <f t="shared" ca="1" si="2"/>
        <v>-1.8763288596579355E-2</v>
      </c>
      <c r="J19" s="2">
        <f t="shared" ca="1" si="3"/>
        <v>0.67828806615619563</v>
      </c>
      <c r="K19" s="2">
        <f t="shared" ca="1" si="4"/>
        <v>0.87806712564802136</v>
      </c>
      <c r="L19" s="2">
        <f t="shared" ca="1" si="5"/>
        <v>-0.38818320493956238</v>
      </c>
      <c r="W19" s="2">
        <v>1</v>
      </c>
    </row>
    <row r="20" spans="2:29" x14ac:dyDescent="0.2">
      <c r="B20" s="2">
        <f t="shared" ca="1" si="6"/>
        <v>0.79881620100538298</v>
      </c>
      <c r="C20" s="2">
        <f t="shared" ca="1" si="7"/>
        <v>4.7632830508238566</v>
      </c>
      <c r="D20" s="2">
        <f t="shared" ca="1" si="0"/>
        <v>2.0533744232357041</v>
      </c>
      <c r="E20" s="2">
        <f t="shared" ca="1" si="8"/>
        <v>0.21838850636036519</v>
      </c>
      <c r="G20" s="2">
        <f t="shared" ca="1" si="9"/>
        <v>2.0533744232357041</v>
      </c>
      <c r="H20" s="2">
        <f t="shared" ca="1" si="1"/>
        <v>0.38772455089820362</v>
      </c>
      <c r="I20" s="2">
        <f t="shared" ca="1" si="2"/>
        <v>-0.28525458772371731</v>
      </c>
      <c r="J20" s="2">
        <f t="shared" ca="1" si="3"/>
        <v>0.49057301749384413</v>
      </c>
      <c r="K20" s="2">
        <f t="shared" ca="1" si="4"/>
        <v>0.71948449999318465</v>
      </c>
      <c r="L20" s="2">
        <f t="shared" ca="1" si="5"/>
        <v>-0.71218114766363561</v>
      </c>
      <c r="X20" s="2" t="s">
        <v>32</v>
      </c>
    </row>
    <row r="21" spans="2:29" x14ac:dyDescent="0.2">
      <c r="B21" s="2">
        <f t="shared" ca="1" si="6"/>
        <v>6.5770477606823849E-2</v>
      </c>
      <c r="C21" s="2">
        <f t="shared" ca="1" si="7"/>
        <v>3.5274959567553803</v>
      </c>
      <c r="D21" s="2">
        <f t="shared" ca="1" si="0"/>
        <v>0.51922358670245794</v>
      </c>
      <c r="E21" s="2">
        <f t="shared" ca="1" si="8"/>
        <v>4.0967561107254671</v>
      </c>
      <c r="G21" s="2">
        <f t="shared" ca="1" si="9"/>
        <v>0.51922358670245794</v>
      </c>
      <c r="H21" s="2">
        <f t="shared" ca="1" si="1"/>
        <v>3.3433133732534932E-2</v>
      </c>
      <c r="I21" s="2">
        <f t="shared" ca="1" si="2"/>
        <v>-1.8325718510313058</v>
      </c>
      <c r="J21" s="2">
        <f t="shared" ca="1" si="3"/>
        <v>3.400479879775959E-2</v>
      </c>
      <c r="K21" s="2">
        <f t="shared" ca="1" si="4"/>
        <v>-0.65542068569026379</v>
      </c>
      <c r="L21" s="2">
        <f t="shared" ca="1" si="5"/>
        <v>-3.3812536232148691</v>
      </c>
      <c r="X21" s="23" t="s">
        <v>33</v>
      </c>
      <c r="Y21" s="23"/>
      <c r="Z21" s="23"/>
      <c r="AA21" s="23"/>
      <c r="AB21" s="13" t="s">
        <v>34</v>
      </c>
      <c r="AC21" s="13" t="s">
        <v>3</v>
      </c>
    </row>
    <row r="22" spans="2:29" x14ac:dyDescent="0.2">
      <c r="B22" s="2">
        <f t="shared" ca="1" si="6"/>
        <v>0.68559087668394947</v>
      </c>
      <c r="C22" s="2">
        <f t="shared" ca="1" si="7"/>
        <v>3.8582712484438062</v>
      </c>
      <c r="D22" s="2">
        <f t="shared" ca="1" si="0"/>
        <v>3.3234498145698685</v>
      </c>
      <c r="E22" s="2">
        <f t="shared" ca="1" si="8"/>
        <v>31.298015956543072</v>
      </c>
      <c r="G22" s="2">
        <f t="shared" ca="1" si="9"/>
        <v>3.3234498145698685</v>
      </c>
      <c r="H22" s="2">
        <f t="shared" ca="1" si="1"/>
        <v>0.7120758483033931</v>
      </c>
      <c r="I22" s="2">
        <f t="shared" ca="1" si="2"/>
        <v>0.55945929566790242</v>
      </c>
      <c r="J22" s="2">
        <f t="shared" ca="1" si="3"/>
        <v>1.2450581956966555</v>
      </c>
      <c r="K22" s="2">
        <f t="shared" ca="1" si="4"/>
        <v>1.2010033442109362</v>
      </c>
      <c r="L22" s="2">
        <f t="shared" ca="1" si="5"/>
        <v>0.21918227235567636</v>
      </c>
      <c r="W22" s="2">
        <v>0</v>
      </c>
      <c r="X22" s="16"/>
      <c r="Y22" s="16"/>
      <c r="Z22" s="16"/>
      <c r="AA22" s="16"/>
      <c r="AB22" s="2">
        <v>20</v>
      </c>
      <c r="AC22" s="2">
        <f ca="1">OFFSET(X22:AA22,0,$W$5,1,1)</f>
        <v>0</v>
      </c>
    </row>
    <row r="23" spans="2:29" x14ac:dyDescent="0.2">
      <c r="B23" s="2">
        <f t="shared" ca="1" si="6"/>
        <v>0.29971591389751151</v>
      </c>
      <c r="C23" s="2">
        <f t="shared" ca="1" si="7"/>
        <v>4.1867622875017743</v>
      </c>
      <c r="D23" s="2">
        <f t="shared" ca="1" si="0"/>
        <v>0.7580963115010404</v>
      </c>
      <c r="E23" s="2">
        <f t="shared" ca="1" si="8"/>
        <v>9.4364526471214308E-2</v>
      </c>
      <c r="G23" s="2">
        <f t="shared" ca="1" si="9"/>
        <v>0.7580963115010404</v>
      </c>
      <c r="H23" s="2">
        <f t="shared" ca="1" si="1"/>
        <v>9.3313373253493009E-2</v>
      </c>
      <c r="I23" s="2">
        <f t="shared" ca="1" si="2"/>
        <v>-1.3206240594830998</v>
      </c>
      <c r="J23" s="2">
        <f t="shared" ca="1" si="3"/>
        <v>9.795839380858419E-2</v>
      </c>
      <c r="K23" s="2">
        <f t="shared" ca="1" si="4"/>
        <v>-0.27694484138344927</v>
      </c>
      <c r="L23" s="2">
        <f t="shared" ca="1" si="5"/>
        <v>-2.3232124434333254</v>
      </c>
      <c r="W23" s="2">
        <v>0.1</v>
      </c>
      <c r="X23" s="16"/>
      <c r="Y23" s="16"/>
      <c r="Z23" s="16"/>
      <c r="AA23" s="16"/>
      <c r="AB23" s="2">
        <v>20</v>
      </c>
      <c r="AC23" s="2">
        <f ca="1">OFFSET(X23:AA23,0,$W$5,1,1)</f>
        <v>0</v>
      </c>
    </row>
    <row r="24" spans="2:29" x14ac:dyDescent="0.2">
      <c r="B24" s="2">
        <f t="shared" ca="1" si="6"/>
        <v>0.12571727496817167</v>
      </c>
      <c r="C24" s="2">
        <f t="shared" ca="1" si="7"/>
        <v>6.4427986301281912</v>
      </c>
      <c r="D24" s="2">
        <f t="shared" ca="1" si="0"/>
        <v>3.3061647272410339</v>
      </c>
      <c r="E24" s="2">
        <f t="shared" ca="1" si="8"/>
        <v>5.8704086853605286</v>
      </c>
      <c r="G24" s="2">
        <f t="shared" ca="1" si="9"/>
        <v>3.3061647272410339</v>
      </c>
      <c r="H24" s="2">
        <f t="shared" ca="1" si="1"/>
        <v>0.70708582834331335</v>
      </c>
      <c r="I24" s="2">
        <f t="shared" ca="1" si="2"/>
        <v>0.54489120823511805</v>
      </c>
      <c r="J24" s="2">
        <f t="shared" ca="1" si="3"/>
        <v>1.2278756423766588</v>
      </c>
      <c r="K24" s="2">
        <f t="shared" ca="1" si="4"/>
        <v>1.195788824909195</v>
      </c>
      <c r="L24" s="2">
        <f t="shared" ca="1" si="5"/>
        <v>0.20528555617404148</v>
      </c>
      <c r="W24" s="2">
        <v>0.2</v>
      </c>
      <c r="X24" s="16"/>
      <c r="Y24" s="16"/>
      <c r="Z24" s="16"/>
      <c r="AA24" s="16"/>
      <c r="AB24" s="2">
        <v>20</v>
      </c>
      <c r="AC24" s="2">
        <f ca="1">OFFSET(X24:AA24,0,$W$5,1,1)</f>
        <v>0</v>
      </c>
    </row>
    <row r="25" spans="2:29" x14ac:dyDescent="0.2">
      <c r="B25" s="2">
        <f t="shared" ca="1" si="6"/>
        <v>0.32342200296032569</v>
      </c>
      <c r="C25" s="2">
        <f t="shared" ca="1" si="7"/>
        <v>4.9150072554777591</v>
      </c>
      <c r="D25" s="2">
        <f t="shared" ca="1" si="0"/>
        <v>5.3310581648229851</v>
      </c>
      <c r="E25" s="2">
        <f t="shared" ca="1" si="8"/>
        <v>3.887584332159026</v>
      </c>
      <c r="G25" s="2">
        <f t="shared" ca="1" si="9"/>
        <v>5.3310581648229851</v>
      </c>
      <c r="H25" s="2">
        <f t="shared" ca="1" si="1"/>
        <v>0.94161676646706582</v>
      </c>
      <c r="I25" s="2">
        <f t="shared" ca="1" si="2"/>
        <v>1.5684915216655266</v>
      </c>
      <c r="J25" s="2">
        <f t="shared" ca="1" si="3"/>
        <v>2.8407265274069986</v>
      </c>
      <c r="K25" s="2">
        <f t="shared" ca="1" si="4"/>
        <v>1.6735497484588342</v>
      </c>
      <c r="L25" s="2">
        <f t="shared" ca="1" si="5"/>
        <v>1.04405983896639</v>
      </c>
      <c r="S25" s="18" t="s">
        <v>4</v>
      </c>
      <c r="T25" s="2">
        <f ca="1">-INTERCEPT(I9:I208,G9:G208) / SLOPE(I9:I208,G9:G208)</f>
        <v>2.616759551669861</v>
      </c>
      <c r="U25" s="16">
        <f ca="1">AVERAGE(G9:G208)</f>
        <v>2.6167595516698605</v>
      </c>
      <c r="W25" s="2">
        <v>0.3</v>
      </c>
      <c r="X25" s="16"/>
      <c r="Y25" s="16"/>
      <c r="Z25" s="16"/>
      <c r="AA25" s="16"/>
      <c r="AB25" s="2">
        <v>20</v>
      </c>
      <c r="AC25" s="2">
        <f ca="1">OFFSET(X25:AA25,0,$W$5,1,1)</f>
        <v>0</v>
      </c>
    </row>
    <row r="26" spans="2:29" x14ac:dyDescent="0.2">
      <c r="B26" s="2">
        <f t="shared" ca="1" si="6"/>
        <v>0.73388776783280951</v>
      </c>
      <c r="C26" s="2">
        <f t="shared" ca="1" si="7"/>
        <v>4.9580087689816397</v>
      </c>
      <c r="D26" s="2">
        <f t="shared" ca="1" si="0"/>
        <v>3.5516759706332346</v>
      </c>
      <c r="E26" s="2">
        <f t="shared" ca="1" si="8"/>
        <v>0.48854692874660216</v>
      </c>
      <c r="G26" s="2">
        <f t="shared" ca="1" si="9"/>
        <v>3.5516759706332346</v>
      </c>
      <c r="H26" s="2">
        <f t="shared" ca="1" si="1"/>
        <v>0.74201596806387216</v>
      </c>
      <c r="I26" s="2">
        <f t="shared" ca="1" si="2"/>
        <v>0.64957302229678349</v>
      </c>
      <c r="J26" s="2">
        <f t="shared" ca="1" si="3"/>
        <v>1.3548575876963258</v>
      </c>
      <c r="K26" s="2">
        <f t="shared" ca="1" si="4"/>
        <v>1.2674195964848307</v>
      </c>
      <c r="L26" s="2">
        <f t="shared" ca="1" si="5"/>
        <v>0.30369634747700741</v>
      </c>
      <c r="S26" s="18" t="s">
        <v>9</v>
      </c>
      <c r="T26" s="2">
        <f ca="1">1/SLOPE(I9:I208,G9:G208)</f>
        <v>1.4721370264079061</v>
      </c>
      <c r="U26" s="16">
        <f ca="1">STDEV(G9:G208)</f>
        <v>1.4358543129356873</v>
      </c>
      <c r="W26" s="2">
        <v>0.4</v>
      </c>
      <c r="X26" s="16"/>
      <c r="Y26" s="16"/>
      <c r="Z26" s="16"/>
      <c r="AA26" s="16"/>
      <c r="AB26" s="2">
        <v>20</v>
      </c>
      <c r="AC26" s="2">
        <f ca="1">OFFSET(X26:AA26,0,$W$5,1,1)</f>
        <v>0</v>
      </c>
    </row>
    <row r="27" spans="2:29" x14ac:dyDescent="0.2">
      <c r="B27" s="2">
        <f t="shared" ca="1" si="6"/>
        <v>0.13335147577255571</v>
      </c>
      <c r="C27" s="2">
        <f t="shared" ca="1" si="7"/>
        <v>3.0476419458383455</v>
      </c>
      <c r="D27" s="2">
        <f t="shared" ca="1" si="0"/>
        <v>1.3995984826504952</v>
      </c>
      <c r="E27" s="2">
        <f t="shared" ca="1" si="8"/>
        <v>0.23724182862149634</v>
      </c>
      <c r="G27" s="2">
        <f t="shared" ca="1" si="9"/>
        <v>1.3995984826504952</v>
      </c>
      <c r="H27" s="2">
        <f t="shared" ca="1" si="1"/>
        <v>0.21307385229540918</v>
      </c>
      <c r="I27" s="2">
        <f t="shared" ca="1" si="2"/>
        <v>-0.79580101002689541</v>
      </c>
      <c r="J27" s="2">
        <f t="shared" ca="1" si="3"/>
        <v>0.23962087524171707</v>
      </c>
      <c r="K27" s="2">
        <f t="shared" ca="1" si="4"/>
        <v>0.33618539737998177</v>
      </c>
      <c r="L27" s="2">
        <f t="shared" ca="1" si="5"/>
        <v>-1.4286972911532461</v>
      </c>
      <c r="W27" s="2">
        <v>0.5</v>
      </c>
      <c r="X27" s="16"/>
      <c r="Y27" s="16"/>
      <c r="Z27" s="16"/>
      <c r="AA27" s="16"/>
      <c r="AB27" s="2">
        <v>20</v>
      </c>
      <c r="AC27" s="2">
        <f ca="1">OFFSET(X27:AA27,0,$W$5,1,1)</f>
        <v>0</v>
      </c>
    </row>
    <row r="28" spans="2:29" x14ac:dyDescent="0.2">
      <c r="B28" s="2">
        <f t="shared" ca="1" si="6"/>
        <v>0.17473794908592541</v>
      </c>
      <c r="C28" s="2">
        <f t="shared" ca="1" si="7"/>
        <v>4.3908538643132635</v>
      </c>
      <c r="D28" s="2">
        <f t="shared" ca="1" si="0"/>
        <v>0.67016118888444898</v>
      </c>
      <c r="E28" s="2">
        <f t="shared" ca="1" si="8"/>
        <v>0.42595255148789507</v>
      </c>
      <c r="G28" s="2">
        <f t="shared" ca="1" si="9"/>
        <v>0.67016118888444898</v>
      </c>
      <c r="H28" s="2">
        <f t="shared" ca="1" si="1"/>
        <v>5.8383233532934127E-2</v>
      </c>
      <c r="I28" s="2">
        <f t="shared" ca="1" si="2"/>
        <v>-1.5684915216655271</v>
      </c>
      <c r="J28" s="2">
        <f t="shared" ca="1" si="3"/>
        <v>6.0156916836205249E-2</v>
      </c>
      <c r="K28" s="2">
        <f t="shared" ca="1" si="4"/>
        <v>-0.40023701510740428</v>
      </c>
      <c r="L28" s="2">
        <f t="shared" ca="1" si="5"/>
        <v>-2.810798850052032</v>
      </c>
      <c r="S28" s="2" t="s">
        <v>31</v>
      </c>
      <c r="W28" s="2">
        <v>0.6</v>
      </c>
      <c r="X28" s="16"/>
      <c r="Y28" s="16"/>
      <c r="Z28" s="16"/>
      <c r="AA28" s="16"/>
      <c r="AB28" s="2">
        <v>20</v>
      </c>
      <c r="AC28" s="2">
        <f ca="1">OFFSET(X28:AA28,0,$W$5,1,1)</f>
        <v>0</v>
      </c>
    </row>
    <row r="29" spans="2:29" x14ac:dyDescent="0.2">
      <c r="B29" s="2">
        <f t="shared" ca="1" si="6"/>
        <v>0.37754668591971768</v>
      </c>
      <c r="C29" s="2">
        <f t="shared" ca="1" si="7"/>
        <v>4.8867367061998941</v>
      </c>
      <c r="D29" s="2">
        <f t="shared" ca="1" si="0"/>
        <v>3.9694348506947659</v>
      </c>
      <c r="E29" s="2">
        <f t="shared" ca="1" si="8"/>
        <v>90.923236958509307</v>
      </c>
      <c r="G29" s="2">
        <f t="shared" ca="1" si="9"/>
        <v>3.9694348506947659</v>
      </c>
      <c r="H29" s="2">
        <f t="shared" ca="1" si="1"/>
        <v>0.8218562874251496</v>
      </c>
      <c r="I29" s="2">
        <f t="shared" ca="1" si="2"/>
        <v>0.92246241734752488</v>
      </c>
      <c r="J29" s="2">
        <f t="shared" ca="1" si="3"/>
        <v>1.7251646804251157</v>
      </c>
      <c r="K29" s="2">
        <f t="shared" ca="1" si="4"/>
        <v>1.3786237295769419</v>
      </c>
      <c r="L29" s="2">
        <f t="shared" ca="1" si="5"/>
        <v>0.54532251283975786</v>
      </c>
      <c r="S29" s="2">
        <f ca="1">$U$25+T29*$U$26</f>
        <v>6.9243224904769232</v>
      </c>
      <c r="T29" s="2">
        <v>3</v>
      </c>
      <c r="W29" s="2">
        <v>0.7</v>
      </c>
      <c r="X29" s="16"/>
      <c r="Y29" s="16"/>
      <c r="Z29" s="16"/>
      <c r="AA29" s="16"/>
      <c r="AB29" s="2">
        <v>20</v>
      </c>
      <c r="AC29" s="2">
        <f ca="1">OFFSET(X29:AA29,0,$W$5,1,1)</f>
        <v>0</v>
      </c>
    </row>
    <row r="30" spans="2:29" x14ac:dyDescent="0.2">
      <c r="B30" s="2">
        <f t="shared" ca="1" si="6"/>
        <v>0.86456856201965981</v>
      </c>
      <c r="C30" s="2">
        <f t="shared" ca="1" si="7"/>
        <v>4.2966938290597154</v>
      </c>
      <c r="D30" s="2">
        <f t="shared" ca="1" si="0"/>
        <v>3.5366495944388108</v>
      </c>
      <c r="E30" s="2">
        <f t="shared" ca="1" si="8"/>
        <v>4.8464399270263812</v>
      </c>
      <c r="G30" s="2">
        <f t="shared" ca="1" si="9"/>
        <v>3.5366495944388108</v>
      </c>
      <c r="H30" s="2">
        <f t="shared" ca="1" si="1"/>
        <v>0.73702594810379229</v>
      </c>
      <c r="I30" s="2">
        <f t="shared" ca="1" si="2"/>
        <v>0.63420337728935972</v>
      </c>
      <c r="J30" s="2">
        <f t="shared" ca="1" si="3"/>
        <v>1.3356999136633927</v>
      </c>
      <c r="K30" s="2">
        <f t="shared" ca="1" si="4"/>
        <v>1.2631798367375007</v>
      </c>
      <c r="L30" s="2">
        <f t="shared" ca="1" si="5"/>
        <v>0.28945543436319704</v>
      </c>
      <c r="S30" s="2">
        <f ca="1">$U$25+T30*$U$26</f>
        <v>-1.6908033871372017</v>
      </c>
      <c r="T30" s="2">
        <v>-3</v>
      </c>
      <c r="W30" s="2">
        <v>0.8</v>
      </c>
      <c r="X30" s="16"/>
      <c r="Y30" s="16"/>
      <c r="Z30" s="16"/>
      <c r="AA30" s="16"/>
      <c r="AB30" s="2">
        <v>20</v>
      </c>
      <c r="AC30" s="2">
        <f ca="1">OFFSET(X30:AA30,0,$W$5,1,1)</f>
        <v>0</v>
      </c>
    </row>
    <row r="31" spans="2:29" x14ac:dyDescent="0.2">
      <c r="B31" s="2">
        <f t="shared" ca="1" si="6"/>
        <v>1.2542043049104581</v>
      </c>
      <c r="C31" s="2">
        <f t="shared" ca="1" si="7"/>
        <v>5.8304414611690181</v>
      </c>
      <c r="D31" s="2">
        <f t="shared" ca="1" si="0"/>
        <v>3.8813349513864019</v>
      </c>
      <c r="E31" s="2">
        <f t="shared" ca="1" si="8"/>
        <v>0.88631880471226709</v>
      </c>
      <c r="G31" s="2">
        <f t="shared" ca="1" si="9"/>
        <v>3.8813349513864019</v>
      </c>
      <c r="H31" s="2">
        <f t="shared" ca="1" si="1"/>
        <v>0.79690618762475041</v>
      </c>
      <c r="I31" s="2">
        <f t="shared" ca="1" si="2"/>
        <v>0.83062125279066967</v>
      </c>
      <c r="J31" s="2">
        <f t="shared" ca="1" si="3"/>
        <v>1.5940872767621599</v>
      </c>
      <c r="K31" s="2">
        <f t="shared" ca="1" si="4"/>
        <v>1.3561791540959089</v>
      </c>
      <c r="L31" s="2">
        <f t="shared" ca="1" si="5"/>
        <v>0.46630133217034553</v>
      </c>
      <c r="W31" s="2">
        <v>0.9</v>
      </c>
      <c r="X31" s="16"/>
      <c r="Y31" s="16"/>
      <c r="Z31" s="16"/>
      <c r="AA31" s="16"/>
      <c r="AB31" s="2">
        <v>20</v>
      </c>
      <c r="AC31" s="2">
        <f ca="1">OFFSET(X31:AA31,0,$W$5,1,1)</f>
        <v>0</v>
      </c>
    </row>
    <row r="32" spans="2:29" x14ac:dyDescent="0.2">
      <c r="B32" s="2">
        <f t="shared" ca="1" si="6"/>
        <v>0.41728650933218425</v>
      </c>
      <c r="C32" s="2">
        <f t="shared" ca="1" si="7"/>
        <v>4.9927329281456689</v>
      </c>
      <c r="D32" s="2">
        <f t="shared" ca="1" si="0"/>
        <v>0.5755000003042523</v>
      </c>
      <c r="E32" s="2">
        <f t="shared" ca="1" si="8"/>
        <v>7.0562108935644972</v>
      </c>
      <c r="G32" s="2">
        <f t="shared" ca="1" si="9"/>
        <v>0.5755000003042523</v>
      </c>
      <c r="H32" s="2">
        <f t="shared" ca="1" si="1"/>
        <v>4.3413173652694606E-2</v>
      </c>
      <c r="I32" s="2">
        <f t="shared" ca="1" si="2"/>
        <v>-1.712381710620517</v>
      </c>
      <c r="J32" s="2">
        <f t="shared" ca="1" si="3"/>
        <v>4.43837191591109E-2</v>
      </c>
      <c r="K32" s="2">
        <f t="shared" ca="1" si="4"/>
        <v>-0.55251605029152495</v>
      </c>
      <c r="L32" s="2">
        <f t="shared" ca="1" si="5"/>
        <v>-3.1148825623951741</v>
      </c>
      <c r="X32" s="16"/>
      <c r="Y32" s="16"/>
      <c r="Z32" s="16"/>
      <c r="AA32" s="16"/>
    </row>
    <row r="33" spans="2:31" x14ac:dyDescent="0.2">
      <c r="B33" s="2">
        <f t="shared" ca="1" si="6"/>
        <v>4.415199040872899E-2</v>
      </c>
      <c r="C33" s="2">
        <f t="shared" ca="1" si="7"/>
        <v>2.4747277301558626</v>
      </c>
      <c r="D33" s="2">
        <f t="shared" ca="1" si="0"/>
        <v>1.4788786811068073</v>
      </c>
      <c r="E33" s="2">
        <f t="shared" ca="1" si="8"/>
        <v>2.1537396500329539E-2</v>
      </c>
      <c r="G33" s="2">
        <f t="shared" ca="1" si="9"/>
        <v>1.4788786811068073</v>
      </c>
      <c r="H33" s="2">
        <f t="shared" ca="1" si="1"/>
        <v>0.24301397205588823</v>
      </c>
      <c r="I33" s="2">
        <f t="shared" ca="1" si="2"/>
        <v>-0.69664027541452611</v>
      </c>
      <c r="J33" s="2">
        <f t="shared" ca="1" si="3"/>
        <v>0.27841048285622322</v>
      </c>
      <c r="K33" s="2">
        <f t="shared" ca="1" si="4"/>
        <v>0.39128415271499362</v>
      </c>
      <c r="L33" s="2">
        <f t="shared" ca="1" si="5"/>
        <v>-1.2786586972931808</v>
      </c>
      <c r="AD33" s="2" t="s">
        <v>35</v>
      </c>
      <c r="AE33" s="2">
        <f ca="1">OFFSET(X46:AA46,0,$W$5,1,1)</f>
        <v>0</v>
      </c>
    </row>
    <row r="34" spans="2:31" x14ac:dyDescent="0.2">
      <c r="B34" s="2">
        <f t="shared" ca="1" si="6"/>
        <v>0.55091339938370132</v>
      </c>
      <c r="C34" s="2">
        <f t="shared" ca="1" si="7"/>
        <v>3.8016058117088045</v>
      </c>
      <c r="D34" s="2">
        <f t="shared" ca="1" si="0"/>
        <v>0.82407554655223203</v>
      </c>
      <c r="E34" s="2">
        <f t="shared" ca="1" si="8"/>
        <v>12.394907133509317</v>
      </c>
      <c r="G34" s="2">
        <f t="shared" ca="1" si="9"/>
        <v>0.82407554655223203</v>
      </c>
      <c r="H34" s="2">
        <f t="shared" ca="1" si="1"/>
        <v>0.10329341317365269</v>
      </c>
      <c r="I34" s="2">
        <f t="shared" ca="1" si="2"/>
        <v>-1.263006548446578</v>
      </c>
      <c r="J34" s="2">
        <f t="shared" ca="1" si="3"/>
        <v>0.10902657542119638</v>
      </c>
      <c r="K34" s="2">
        <f t="shared" ca="1" si="4"/>
        <v>-0.19349307056624859</v>
      </c>
      <c r="L34" s="2">
        <f t="shared" ca="1" si="5"/>
        <v>-2.2161636152664781</v>
      </c>
      <c r="X34" s="23" t="s">
        <v>36</v>
      </c>
      <c r="Y34" s="23"/>
      <c r="Z34" s="23"/>
      <c r="AA34" s="23"/>
      <c r="AD34" s="2" t="s">
        <v>37</v>
      </c>
      <c r="AE34" s="2" t="s">
        <v>38</v>
      </c>
    </row>
    <row r="35" spans="2:31" x14ac:dyDescent="0.2">
      <c r="B35" s="2">
        <f t="shared" ca="1" si="6"/>
        <v>0.48734823023455826</v>
      </c>
      <c r="C35" s="2">
        <f t="shared" ca="1" si="7"/>
        <v>3.9000057993364883</v>
      </c>
      <c r="D35" s="2">
        <f t="shared" ca="1" si="0"/>
        <v>1.7208457998916007</v>
      </c>
      <c r="E35" s="2">
        <f t="shared" ca="1" si="8"/>
        <v>3.640275625941189</v>
      </c>
      <c r="G35" s="2">
        <f t="shared" ca="1" si="9"/>
        <v>1.7208457998916007</v>
      </c>
      <c r="H35" s="2">
        <f t="shared" ca="1" si="1"/>
        <v>0.32285429141716565</v>
      </c>
      <c r="I35" s="2">
        <f t="shared" ca="1" si="2"/>
        <v>-0.45973202050225354</v>
      </c>
      <c r="J35" s="2">
        <f t="shared" ca="1" si="3"/>
        <v>0.38986880236988636</v>
      </c>
      <c r="K35" s="2">
        <f t="shared" ca="1" si="4"/>
        <v>0.54281591408186602</v>
      </c>
      <c r="L35" s="2">
        <f t="shared" ca="1" si="5"/>
        <v>-0.9419450006348028</v>
      </c>
      <c r="W35" s="2">
        <v>0</v>
      </c>
      <c r="X35" s="16"/>
      <c r="Y35" s="16"/>
      <c r="Z35" s="16"/>
      <c r="AA35" s="16"/>
      <c r="AD35" s="2">
        <v>0</v>
      </c>
      <c r="AE35" s="2" t="e">
        <f ca="1">CHIDIST(AD35, $AE$33)</f>
        <v>#NUM!</v>
      </c>
    </row>
    <row r="36" spans="2:31" x14ac:dyDescent="0.2">
      <c r="B36" s="2">
        <f t="shared" ca="1" si="6"/>
        <v>0.44371148151483691</v>
      </c>
      <c r="C36" s="2">
        <f t="shared" ca="1" si="7"/>
        <v>2.9185831565040066</v>
      </c>
      <c r="D36" s="2">
        <f t="shared" ca="1" si="0"/>
        <v>0.73056349620072902</v>
      </c>
      <c r="E36" s="2">
        <f t="shared" ca="1" si="8"/>
        <v>2.160355254956781</v>
      </c>
      <c r="G36" s="2">
        <f t="shared" ca="1" si="9"/>
        <v>0.73056349620072902</v>
      </c>
      <c r="H36" s="2">
        <f t="shared" ca="1" si="1"/>
        <v>7.8343313373253481E-2</v>
      </c>
      <c r="I36" s="2">
        <f t="shared" ca="1" si="2"/>
        <v>-1.4163036257244224</v>
      </c>
      <c r="J36" s="2">
        <f t="shared" ca="1" si="3"/>
        <v>8.1582482005515475E-2</v>
      </c>
      <c r="K36" s="2">
        <f t="shared" ca="1" si="4"/>
        <v>-0.31393913000726997</v>
      </c>
      <c r="L36" s="2">
        <f t="shared" ca="1" si="5"/>
        <v>-2.5061407213643632</v>
      </c>
      <c r="W36" s="2">
        <v>0.1</v>
      </c>
      <c r="X36" s="16"/>
      <c r="Y36" s="16"/>
      <c r="Z36" s="16"/>
      <c r="AA36" s="16"/>
      <c r="AD36" s="2">
        <v>1</v>
      </c>
      <c r="AE36" s="2" t="e">
        <f ca="1">CHIDIST(AD36, $AE$33)</f>
        <v>#NUM!</v>
      </c>
    </row>
    <row r="37" spans="2:31" x14ac:dyDescent="0.2">
      <c r="B37" s="2">
        <f t="shared" ca="1" si="6"/>
        <v>8.530289561548117E-2</v>
      </c>
      <c r="C37" s="2">
        <f t="shared" ca="1" si="7"/>
        <v>0.76537003720714925</v>
      </c>
      <c r="D37" s="2">
        <f t="shared" ca="1" si="0"/>
        <v>2.8458609798495011</v>
      </c>
      <c r="E37" s="2">
        <f t="shared" ca="1" si="8"/>
        <v>1.1585668056510596</v>
      </c>
      <c r="G37" s="2">
        <f t="shared" ca="1" si="9"/>
        <v>2.8458609798495011</v>
      </c>
      <c r="H37" s="2">
        <f t="shared" ca="1" si="1"/>
        <v>0.61726546906187629</v>
      </c>
      <c r="I37" s="2">
        <f t="shared" ca="1" si="2"/>
        <v>0.29830673829035242</v>
      </c>
      <c r="J37" s="2">
        <f t="shared" ca="1" si="3"/>
        <v>0.96041366083749935</v>
      </c>
      <c r="K37" s="2">
        <f t="shared" ca="1" si="4"/>
        <v>1.0458656509164284</v>
      </c>
      <c r="L37" s="2">
        <f t="shared" ca="1" si="5"/>
        <v>-4.0391190623852276E-2</v>
      </c>
      <c r="W37" s="2">
        <v>0.2</v>
      </c>
      <c r="X37" s="16"/>
      <c r="Y37" s="16"/>
      <c r="Z37" s="16"/>
      <c r="AA37" s="16"/>
      <c r="AD37" s="2">
        <v>2</v>
      </c>
      <c r="AE37" s="2" t="e">
        <f ca="1">CHIDIST(AD37, $AE$33)</f>
        <v>#NUM!</v>
      </c>
    </row>
    <row r="38" spans="2:31" x14ac:dyDescent="0.2">
      <c r="B38" s="2">
        <f t="shared" ca="1" si="6"/>
        <v>0.24850875255752522</v>
      </c>
      <c r="C38" s="2">
        <f t="shared" ca="1" si="7"/>
        <v>4.4010876624975799</v>
      </c>
      <c r="D38" s="2">
        <f t="shared" ca="1" si="0"/>
        <v>1.1829446626471372</v>
      </c>
      <c r="E38" s="2">
        <f t="shared" ca="1" si="8"/>
        <v>51.879492566112603</v>
      </c>
      <c r="G38" s="2">
        <f t="shared" ca="1" si="9"/>
        <v>1.1829446626471372</v>
      </c>
      <c r="H38" s="2">
        <f t="shared" ca="1" si="1"/>
        <v>0.16816367265469062</v>
      </c>
      <c r="I38" s="2">
        <f t="shared" ca="1" si="2"/>
        <v>-0.96144723227760642</v>
      </c>
      <c r="J38" s="2">
        <f t="shared" ca="1" si="3"/>
        <v>0.18411957945396148</v>
      </c>
      <c r="K38" s="2">
        <f t="shared" ca="1" si="4"/>
        <v>0.1680068067653413</v>
      </c>
      <c r="L38" s="2">
        <f t="shared" ca="1" si="5"/>
        <v>-1.6921698441223794</v>
      </c>
      <c r="W38" s="2">
        <v>0.3</v>
      </c>
      <c r="X38" s="16"/>
      <c r="Y38" s="16"/>
      <c r="Z38" s="16"/>
      <c r="AA38" s="16"/>
      <c r="AD38" s="2">
        <v>3</v>
      </c>
      <c r="AE38" s="2" t="e">
        <f ca="1">CHIDIST(AD38, $AE$33)</f>
        <v>#NUM!</v>
      </c>
    </row>
    <row r="39" spans="2:31" x14ac:dyDescent="0.2">
      <c r="B39" s="2">
        <f t="shared" ca="1" si="6"/>
        <v>0.54802937739365742</v>
      </c>
      <c r="C39" s="2">
        <f t="shared" ca="1" si="7"/>
        <v>3.0842107758620374</v>
      </c>
      <c r="D39" s="2">
        <f t="shared" ca="1" si="0"/>
        <v>2.812805591016299</v>
      </c>
      <c r="E39" s="2">
        <f t="shared" ca="1" si="8"/>
        <v>7.7715651279606153</v>
      </c>
      <c r="G39" s="2">
        <f t="shared" ca="1" si="9"/>
        <v>2.812805591016299</v>
      </c>
      <c r="H39" s="2">
        <f t="shared" ca="1" si="1"/>
        <v>0.60229540918163671</v>
      </c>
      <c r="I39" s="2">
        <f t="shared" ca="1" si="2"/>
        <v>0.2592929978290815</v>
      </c>
      <c r="J39" s="2">
        <f t="shared" ca="1" si="3"/>
        <v>0.92204578341454035</v>
      </c>
      <c r="K39" s="2">
        <f t="shared" ca="1" si="4"/>
        <v>1.0341824162116298</v>
      </c>
      <c r="L39" s="2">
        <f t="shared" ca="1" si="5"/>
        <v>-8.1160400026570448E-2</v>
      </c>
      <c r="W39" s="2">
        <v>0.4</v>
      </c>
      <c r="X39" s="16"/>
      <c r="Y39" s="16"/>
      <c r="Z39" s="16"/>
      <c r="AA39" s="16"/>
      <c r="AD39" s="2">
        <v>4</v>
      </c>
      <c r="AE39" s="2" t="e">
        <f ca="1">CHIDIST(AD39, $AE$33)</f>
        <v>#NUM!</v>
      </c>
    </row>
    <row r="40" spans="2:31" x14ac:dyDescent="0.2">
      <c r="B40" s="2">
        <f t="shared" ca="1" si="6"/>
        <v>0.82653387415767277</v>
      </c>
      <c r="C40" s="2">
        <f t="shared" ca="1" si="7"/>
        <v>1.5249052333530866</v>
      </c>
      <c r="D40" s="2">
        <f t="shared" ca="1" si="0"/>
        <v>3.1919310941913506</v>
      </c>
      <c r="E40" s="2">
        <f t="shared" ca="1" si="8"/>
        <v>1.0277927055987461</v>
      </c>
      <c r="G40" s="2">
        <f t="shared" ca="1" si="9"/>
        <v>3.1919310941913506</v>
      </c>
      <c r="H40" s="2">
        <f t="shared" ca="1" si="1"/>
        <v>0.6871257485029939</v>
      </c>
      <c r="I40" s="2">
        <f t="shared" ca="1" si="2"/>
        <v>0.48771954888450414</v>
      </c>
      <c r="J40" s="2">
        <f t="shared" ca="1" si="3"/>
        <v>1.1619539215718344</v>
      </c>
      <c r="K40" s="2">
        <f t="shared" ca="1" si="4"/>
        <v>1.1606260923217742</v>
      </c>
      <c r="L40" s="2">
        <f t="shared" ca="1" si="5"/>
        <v>0.15010300323023906</v>
      </c>
      <c r="S40" s="18" t="s">
        <v>10</v>
      </c>
      <c r="T40" s="16">
        <f ca="1">SLOPE(L9:L208,K9:K208)</f>
        <v>1.8804432922274954</v>
      </c>
      <c r="U40" s="3" t="s">
        <v>39</v>
      </c>
      <c r="W40" s="2">
        <v>0.5</v>
      </c>
      <c r="X40" s="16"/>
      <c r="Y40" s="16"/>
      <c r="Z40" s="16"/>
      <c r="AA40" s="16"/>
      <c r="AD40" s="2">
        <v>5</v>
      </c>
      <c r="AE40" s="2" t="e">
        <f ca="1">CHIDIST(AD40, $AE$33)</f>
        <v>#NUM!</v>
      </c>
    </row>
    <row r="41" spans="2:31" x14ac:dyDescent="0.2">
      <c r="B41" s="2">
        <f t="shared" ca="1" si="6"/>
        <v>0.27486248010012398</v>
      </c>
      <c r="C41" s="2">
        <f t="shared" ca="1" si="7"/>
        <v>4.7070116079436737</v>
      </c>
      <c r="D41" s="2">
        <f t="shared" ca="1" si="0"/>
        <v>5.0292390693249631</v>
      </c>
      <c r="E41" s="2">
        <f t="shared" ca="1" si="8"/>
        <v>1.6421512033854324</v>
      </c>
      <c r="G41" s="2">
        <f t="shared" ca="1" si="9"/>
        <v>5.0292390693249631</v>
      </c>
      <c r="H41" s="2">
        <f t="shared" ca="1" si="1"/>
        <v>0.92664670658682624</v>
      </c>
      <c r="I41" s="2">
        <f t="shared" ca="1" si="2"/>
        <v>1.4512631910577387</v>
      </c>
      <c r="J41" s="2">
        <f t="shared" ca="1" si="3"/>
        <v>2.6124678754260175</v>
      </c>
      <c r="K41" s="2">
        <f t="shared" ca="1" si="4"/>
        <v>1.6152686942036847</v>
      </c>
      <c r="L41" s="2">
        <f t="shared" ca="1" si="5"/>
        <v>0.9602953207276782</v>
      </c>
      <c r="S41" s="18" t="s">
        <v>5</v>
      </c>
      <c r="T41" s="16">
        <f ca="1">EXP(-INTERCEPT(L9:L208,K9:K208)/T40)</f>
        <v>2.9492881483405342</v>
      </c>
      <c r="U41" s="3" t="s">
        <v>39</v>
      </c>
      <c r="W41" s="2">
        <v>0.6</v>
      </c>
      <c r="X41" s="16"/>
      <c r="Y41" s="16"/>
      <c r="Z41" s="16"/>
      <c r="AA41" s="16"/>
      <c r="AD41" s="2">
        <v>6</v>
      </c>
      <c r="AE41" s="2" t="e">
        <f ca="1">CHIDIST(AD41, $AE$33)</f>
        <v>#NUM!</v>
      </c>
    </row>
    <row r="42" spans="2:31" x14ac:dyDescent="0.2">
      <c r="B42" s="2">
        <f t="shared" ca="1" si="6"/>
        <v>0.12733195757235477</v>
      </c>
      <c r="C42" s="2">
        <f t="shared" ca="1" si="7"/>
        <v>2.7762725475007235</v>
      </c>
      <c r="D42" s="2">
        <f t="shared" ca="1" si="0"/>
        <v>3.6228713101244505</v>
      </c>
      <c r="E42" s="2">
        <f t="shared" ca="1" si="8"/>
        <v>0.17623533202634095</v>
      </c>
      <c r="G42" s="2">
        <f t="shared" ca="1" si="9"/>
        <v>3.6228713101244505</v>
      </c>
      <c r="H42" s="2">
        <f t="shared" ca="1" si="1"/>
        <v>0.75698602794411174</v>
      </c>
      <c r="I42" s="2">
        <f t="shared" ca="1" si="2"/>
        <v>0.69664027541452611</v>
      </c>
      <c r="J42" s="2">
        <f t="shared" ca="1" si="3"/>
        <v>1.4146363391221655</v>
      </c>
      <c r="K42" s="2">
        <f t="shared" ca="1" si="4"/>
        <v>1.2872668910293763</v>
      </c>
      <c r="L42" s="2">
        <f t="shared" ca="1" si="5"/>
        <v>0.34687249391002717</v>
      </c>
      <c r="W42" s="2">
        <v>0.7</v>
      </c>
      <c r="X42" s="16"/>
      <c r="Y42" s="16"/>
      <c r="Z42" s="16"/>
      <c r="AA42" s="16"/>
      <c r="AD42" s="2">
        <v>7</v>
      </c>
      <c r="AE42" s="2" t="e">
        <f ca="1">CHIDIST(AD42, $AE$33)</f>
        <v>#NUM!</v>
      </c>
    </row>
    <row r="43" spans="2:31" x14ac:dyDescent="0.2">
      <c r="B43" s="2">
        <f t="shared" ca="1" si="6"/>
        <v>0.49011730717193447</v>
      </c>
      <c r="C43" s="2">
        <f t="shared" ca="1" si="7"/>
        <v>5.9118115801336577</v>
      </c>
      <c r="D43" s="2">
        <f t="shared" ca="1" si="0"/>
        <v>2.3171388569051445</v>
      </c>
      <c r="E43" s="2">
        <f t="shared" ca="1" si="8"/>
        <v>0.84762430900181351</v>
      </c>
      <c r="G43" s="2">
        <f t="shared" ca="1" si="9"/>
        <v>2.3171388569051445</v>
      </c>
      <c r="H43" s="2">
        <f t="shared" ca="1" si="1"/>
        <v>0.45758483033932135</v>
      </c>
      <c r="I43" s="2">
        <f t="shared" ca="1" si="2"/>
        <v>-0.10652016045293462</v>
      </c>
      <c r="J43" s="2">
        <f t="shared" ca="1" si="3"/>
        <v>0.6117235750835458</v>
      </c>
      <c r="K43" s="2">
        <f t="shared" ca="1" si="4"/>
        <v>0.84033317326400292</v>
      </c>
      <c r="L43" s="2">
        <f t="shared" ca="1" si="5"/>
        <v>-0.4914747732056427</v>
      </c>
      <c r="S43" s="2" t="s">
        <v>31</v>
      </c>
      <c r="W43" s="2">
        <v>0.8</v>
      </c>
      <c r="X43" s="16"/>
      <c r="Y43" s="16"/>
      <c r="Z43" s="16"/>
      <c r="AA43" s="16"/>
      <c r="AD43" s="2">
        <v>8</v>
      </c>
      <c r="AE43" s="2" t="e">
        <f ca="1">CHIDIST(AD43, $AE$33)</f>
        <v>#NUM!</v>
      </c>
    </row>
    <row r="44" spans="2:31" x14ac:dyDescent="0.2">
      <c r="B44" s="2">
        <f t="shared" ca="1" si="6"/>
        <v>0.24698192223302728</v>
      </c>
      <c r="C44" s="2">
        <f t="shared" ca="1" si="7"/>
        <v>4.8488952838920447</v>
      </c>
      <c r="D44" s="2">
        <f t="shared" ca="1" si="0"/>
        <v>5.5981676408478762</v>
      </c>
      <c r="E44" s="2">
        <f t="shared" ca="1" si="8"/>
        <v>10.548253997522831</v>
      </c>
      <c r="G44" s="2">
        <f t="shared" ca="1" si="9"/>
        <v>5.5981676408478762</v>
      </c>
      <c r="H44" s="2">
        <f t="shared" ca="1" si="1"/>
        <v>0.96157684630738516</v>
      </c>
      <c r="I44" s="2">
        <f t="shared" ca="1" si="2"/>
        <v>1.7692851078409648</v>
      </c>
      <c r="J44" s="2">
        <f t="shared" ca="1" si="3"/>
        <v>3.2590950403510699</v>
      </c>
      <c r="K44" s="2">
        <f t="shared" ca="1" si="4"/>
        <v>1.7224393372057649</v>
      </c>
      <c r="L44" s="2">
        <f t="shared" ca="1" si="5"/>
        <v>1.1814495618576624</v>
      </c>
      <c r="S44" s="2">
        <f ca="1">(T44 - INTERCEPT(L9:L208,K9:K208)) / SLOPE(L9:L208,K9:K208)</f>
        <v>2.1451428375510391</v>
      </c>
      <c r="T44" s="2">
        <v>2</v>
      </c>
      <c r="W44" s="2">
        <v>0.9</v>
      </c>
      <c r="X44" s="16"/>
      <c r="Y44" s="16"/>
      <c r="Z44" s="16"/>
      <c r="AA44" s="16"/>
      <c r="AC44" s="13" t="s">
        <v>3</v>
      </c>
      <c r="AD44" s="2">
        <v>9</v>
      </c>
      <c r="AE44" s="2" t="e">
        <f ca="1">CHIDIST(AD44, $AE$33)</f>
        <v>#NUM!</v>
      </c>
    </row>
    <row r="45" spans="2:31" x14ac:dyDescent="0.2">
      <c r="B45" s="2">
        <f t="shared" ca="1" si="6"/>
        <v>3.5403627515511675E-2</v>
      </c>
      <c r="C45" s="2">
        <f t="shared" ca="1" si="7"/>
        <v>3.6550574892840038</v>
      </c>
      <c r="D45" s="2">
        <f t="shared" ca="1" si="0"/>
        <v>0.63891335987800557</v>
      </c>
      <c r="E45" s="2">
        <f t="shared" ca="1" si="8"/>
        <v>0.20857817460891279</v>
      </c>
      <c r="G45" s="2">
        <f t="shared" ca="1" si="9"/>
        <v>0.63891335987800557</v>
      </c>
      <c r="H45" s="2">
        <f t="shared" ca="1" si="1"/>
        <v>5.3393213572854287E-2</v>
      </c>
      <c r="I45" s="2">
        <f t="shared" ca="1" si="2"/>
        <v>-1.6128070814723279</v>
      </c>
      <c r="J45" s="2">
        <f t="shared" ca="1" si="3"/>
        <v>5.4871492269741237E-2</v>
      </c>
      <c r="K45" s="2">
        <f t="shared" ca="1" si="4"/>
        <v>-0.44798642084273133</v>
      </c>
      <c r="L45" s="2">
        <f t="shared" ca="1" si="5"/>
        <v>-2.9027613318214156</v>
      </c>
      <c r="S45" s="2">
        <f ca="1">(T45 - INTERCEPT(L10:L209,K10:K209)) / SLOPE(L10:L209,K10:K209)</f>
        <v>-2.1085632792103692</v>
      </c>
      <c r="T45" s="2">
        <v>-6</v>
      </c>
      <c r="W45" s="13" t="s">
        <v>37</v>
      </c>
      <c r="X45" s="16"/>
      <c r="Y45" s="16"/>
      <c r="Z45" s="16"/>
      <c r="AA45" s="16"/>
      <c r="AC45" s="2">
        <f ca="1">OFFSET(X45:AA45,0,$W$5,1,1)</f>
        <v>0</v>
      </c>
      <c r="AD45" s="2">
        <v>10</v>
      </c>
      <c r="AE45" s="2" t="e">
        <f ca="1">CHIDIST(AD45, $AE$33)</f>
        <v>#NUM!</v>
      </c>
    </row>
    <row r="46" spans="2:31" x14ac:dyDescent="0.2">
      <c r="B46" s="2">
        <f t="shared" ca="1" si="6"/>
        <v>0.55622692400801654</v>
      </c>
      <c r="C46" s="2">
        <f t="shared" ca="1" si="7"/>
        <v>6.0752435267247442</v>
      </c>
      <c r="D46" s="2">
        <f t="shared" ca="1" si="0"/>
        <v>1.328156603982968</v>
      </c>
      <c r="E46" s="2">
        <f t="shared" ca="1" si="8"/>
        <v>1.870439135153483</v>
      </c>
      <c r="G46" s="2">
        <f t="shared" ca="1" si="9"/>
        <v>1.328156603982968</v>
      </c>
      <c r="H46" s="2">
        <f t="shared" ca="1" si="1"/>
        <v>0.20309381237524951</v>
      </c>
      <c r="I46" s="2">
        <f t="shared" ca="1" si="2"/>
        <v>-0.83062125279067045</v>
      </c>
      <c r="J46" s="2">
        <f t="shared" ca="1" si="3"/>
        <v>0.22701831398974295</v>
      </c>
      <c r="K46" s="2">
        <f t="shared" ca="1" si="4"/>
        <v>0.28379196878764279</v>
      </c>
      <c r="L46" s="2">
        <f t="shared" ca="1" si="5"/>
        <v>-1.4827245863861473</v>
      </c>
      <c r="W46" s="13" t="s">
        <v>35</v>
      </c>
      <c r="X46" s="16"/>
      <c r="Y46" s="16"/>
      <c r="Z46" s="16"/>
      <c r="AA46" s="16"/>
      <c r="AD46" s="2">
        <v>11</v>
      </c>
      <c r="AE46" s="2" t="e">
        <f ca="1">CHIDIST(AD46, $AE$33)</f>
        <v>#NUM!</v>
      </c>
    </row>
    <row r="47" spans="2:31" x14ac:dyDescent="0.2">
      <c r="B47" s="2">
        <f t="shared" ca="1" si="6"/>
        <v>0.21049793802577266</v>
      </c>
      <c r="C47" s="2">
        <f t="shared" ca="1" si="7"/>
        <v>3.5101571587657161</v>
      </c>
      <c r="D47" s="2">
        <f t="shared" ca="1" si="0"/>
        <v>3.8769911812602631</v>
      </c>
      <c r="E47" s="2">
        <f t="shared" ca="1" si="8"/>
        <v>1.108622186980738</v>
      </c>
      <c r="G47" s="2">
        <f t="shared" ca="1" si="9"/>
        <v>3.8769911812602631</v>
      </c>
      <c r="H47" s="2">
        <f t="shared" ca="1" si="1"/>
        <v>0.79191616766467055</v>
      </c>
      <c r="I47" s="2">
        <f t="shared" ca="1" si="2"/>
        <v>0.81308789770500389</v>
      </c>
      <c r="J47" s="2">
        <f t="shared" ca="1" si="3"/>
        <v>1.5698142404059534</v>
      </c>
      <c r="K47" s="2">
        <f t="shared" ca="1" si="4"/>
        <v>1.3550593840564045</v>
      </c>
      <c r="L47" s="2">
        <f t="shared" ca="1" si="5"/>
        <v>0.45095729414729624</v>
      </c>
      <c r="X47" s="13" t="s">
        <v>28</v>
      </c>
      <c r="Y47" s="13" t="s">
        <v>29</v>
      </c>
      <c r="Z47" s="13" t="s">
        <v>17</v>
      </c>
      <c r="AA47" s="13" t="s">
        <v>30</v>
      </c>
      <c r="AD47" s="2">
        <v>12</v>
      </c>
      <c r="AE47" s="2" t="e">
        <f ca="1">CHIDIST(AD47, $AE$33)</f>
        <v>#NUM!</v>
      </c>
    </row>
    <row r="48" spans="2:31" x14ac:dyDescent="0.2">
      <c r="B48" s="2">
        <f t="shared" ca="1" si="6"/>
        <v>0.40340803032386169</v>
      </c>
      <c r="C48" s="2">
        <f t="shared" ca="1" si="7"/>
        <v>4.3779997018453578</v>
      </c>
      <c r="D48" s="2">
        <f t="shared" ca="1" si="0"/>
        <v>2.8429334690291244</v>
      </c>
      <c r="E48" s="2">
        <f t="shared" ca="1" si="8"/>
        <v>0.7084027718272502</v>
      </c>
      <c r="G48" s="2">
        <f t="shared" ca="1" si="9"/>
        <v>2.8429334690291244</v>
      </c>
      <c r="H48" s="2">
        <f t="shared" ca="1" si="1"/>
        <v>0.61227544910179643</v>
      </c>
      <c r="I48" s="2">
        <f t="shared" ca="1" si="2"/>
        <v>0.28525458772371748</v>
      </c>
      <c r="J48" s="2">
        <f t="shared" ca="1" si="3"/>
        <v>0.94746011183710799</v>
      </c>
      <c r="K48" s="2">
        <f t="shared" ca="1" si="4"/>
        <v>1.044836430716926</v>
      </c>
      <c r="L48" s="2">
        <f t="shared" ca="1" si="5"/>
        <v>-5.3970441236666986E-2</v>
      </c>
      <c r="W48" s="13" t="s">
        <v>38</v>
      </c>
      <c r="X48" s="16"/>
      <c r="Y48" s="16"/>
      <c r="Z48" s="16"/>
      <c r="AA48" s="16"/>
      <c r="AC48" s="2">
        <f ca="1">OFFSET(X48:AA48,0,$W$5,1,1)</f>
        <v>0</v>
      </c>
      <c r="AD48" s="2">
        <v>13</v>
      </c>
      <c r="AE48" s="2" t="e">
        <f ca="1">CHIDIST(AD48, $AE$33)</f>
        <v>#NUM!</v>
      </c>
    </row>
    <row r="49" spans="2:31" x14ac:dyDescent="0.2">
      <c r="B49" s="2">
        <f t="shared" ca="1" si="6"/>
        <v>0.18489738900588501</v>
      </c>
      <c r="C49" s="2">
        <f t="shared" ca="1" si="7"/>
        <v>3.903315127862645</v>
      </c>
      <c r="D49" s="2">
        <f t="shared" ca="1" si="0"/>
        <v>4.8959791376020885</v>
      </c>
      <c r="E49" s="2">
        <f t="shared" ca="1" si="8"/>
        <v>2.4297082792340401</v>
      </c>
      <c r="G49" s="2">
        <f t="shared" ca="1" si="9"/>
        <v>4.8959791376020885</v>
      </c>
      <c r="H49" s="2">
        <f t="shared" ca="1" si="1"/>
        <v>0.91666666666666663</v>
      </c>
      <c r="I49" s="2">
        <f t="shared" ca="1" si="2"/>
        <v>1.3829941271006372</v>
      </c>
      <c r="J49" s="2">
        <f t="shared" ca="1" si="3"/>
        <v>2.4849066497879999</v>
      </c>
      <c r="K49" s="2">
        <f t="shared" ca="1" si="4"/>
        <v>1.5884142840902618</v>
      </c>
      <c r="L49" s="2">
        <f t="shared" ca="1" si="5"/>
        <v>0.91023509336532582</v>
      </c>
      <c r="W49" s="17">
        <v>0.05</v>
      </c>
      <c r="X49" s="2" t="str">
        <f>IF(X48&gt;$W49, "pass", "FAIL")</f>
        <v>FAIL</v>
      </c>
      <c r="Y49" s="2" t="str">
        <f t="shared" ref="Y49:AA49" si="10">IF(Y48&gt;$W49, "pass", "FAIL")</f>
        <v>FAIL</v>
      </c>
      <c r="Z49" s="2" t="str">
        <f t="shared" si="10"/>
        <v>FAIL</v>
      </c>
      <c r="AA49" s="2" t="str">
        <f t="shared" si="10"/>
        <v>FAIL</v>
      </c>
      <c r="AD49" s="2">
        <v>14</v>
      </c>
      <c r="AE49" s="2" t="e">
        <f ca="1">CHIDIST(AD49, $AE$33)</f>
        <v>#NUM!</v>
      </c>
    </row>
    <row r="50" spans="2:31" x14ac:dyDescent="0.2">
      <c r="B50" s="2">
        <f t="shared" ca="1" si="6"/>
        <v>0.48383806349469854</v>
      </c>
      <c r="C50" s="2">
        <f t="shared" ca="1" si="7"/>
        <v>4.2279167032946461</v>
      </c>
      <c r="D50" s="2">
        <f t="shared" ca="1" si="0"/>
        <v>5.738177427150597</v>
      </c>
      <c r="E50" s="2">
        <f t="shared" ca="1" si="8"/>
        <v>12.035215042544124</v>
      </c>
      <c r="G50" s="2">
        <f t="shared" ca="1" si="9"/>
        <v>5.738177427150597</v>
      </c>
      <c r="H50" s="2">
        <f t="shared" ca="1" si="1"/>
        <v>0.97155688622754488</v>
      </c>
      <c r="I50" s="2">
        <f t="shared" ca="1" si="2"/>
        <v>1.9041839786906027</v>
      </c>
      <c r="J50" s="2">
        <f t="shared" ca="1" si="3"/>
        <v>3.5598491943702042</v>
      </c>
      <c r="K50" s="2">
        <f t="shared" ca="1" si="4"/>
        <v>1.7471416385085461</v>
      </c>
      <c r="L50" s="2">
        <f t="shared" ca="1" si="5"/>
        <v>1.2697181828347159</v>
      </c>
      <c r="AD50" s="2">
        <v>15</v>
      </c>
      <c r="AE50" s="2" t="e">
        <f ca="1">CHIDIST(AD50, $AE$33)</f>
        <v>#NUM!</v>
      </c>
    </row>
    <row r="51" spans="2:31" x14ac:dyDescent="0.2">
      <c r="B51" s="2">
        <f t="shared" ca="1" si="6"/>
        <v>0.96835616376027034</v>
      </c>
      <c r="C51" s="2">
        <f t="shared" ca="1" si="7"/>
        <v>3.5567630916213906</v>
      </c>
      <c r="D51" s="2">
        <f t="shared" ca="1" si="0"/>
        <v>2.2892579047465667</v>
      </c>
      <c r="E51" s="2">
        <f t="shared" ca="1" si="8"/>
        <v>5.9935230709216539E-2</v>
      </c>
      <c r="G51" s="2">
        <f t="shared" ca="1" si="9"/>
        <v>2.2892579047465667</v>
      </c>
      <c r="H51" s="2">
        <f t="shared" ca="1" si="1"/>
        <v>0.44261477045908182</v>
      </c>
      <c r="I51" s="2">
        <f t="shared" ca="1" si="2"/>
        <v>-0.14434310613471857</v>
      </c>
      <c r="J51" s="2">
        <f t="shared" ca="1" si="3"/>
        <v>0.58449866313555465</v>
      </c>
      <c r="K51" s="2">
        <f t="shared" ca="1" si="4"/>
        <v>0.82822770598502926</v>
      </c>
      <c r="L51" s="2">
        <f t="shared" ca="1" si="5"/>
        <v>-0.5370007852658637</v>
      </c>
      <c r="AD51" s="2">
        <v>16</v>
      </c>
      <c r="AE51" s="2" t="e">
        <f ca="1">CHIDIST(AD51, $AE$33)</f>
        <v>#NUM!</v>
      </c>
    </row>
    <row r="52" spans="2:31" x14ac:dyDescent="0.2">
      <c r="B52" s="2">
        <f t="shared" ca="1" si="6"/>
        <v>0.68767814031770225</v>
      </c>
      <c r="C52" s="2">
        <f t="shared" ca="1" si="7"/>
        <v>4.6381051761339771</v>
      </c>
      <c r="D52" s="2">
        <f t="shared" ca="1" si="0"/>
        <v>4.6512733267278872</v>
      </c>
      <c r="E52" s="2">
        <f t="shared" ca="1" si="8"/>
        <v>0.87176753199124435</v>
      </c>
      <c r="G52" s="2">
        <f t="shared" ca="1" si="9"/>
        <v>4.6512733267278872</v>
      </c>
      <c r="H52" s="2">
        <f t="shared" ca="1" si="1"/>
        <v>0.90169660678642705</v>
      </c>
      <c r="I52" s="2">
        <f t="shared" ca="1" si="2"/>
        <v>1.2912794713519364</v>
      </c>
      <c r="J52" s="2">
        <f t="shared" ca="1" si="3"/>
        <v>2.319696733466766</v>
      </c>
      <c r="K52" s="2">
        <f t="shared" ca="1" si="4"/>
        <v>1.537141015818581</v>
      </c>
      <c r="L52" s="2">
        <f t="shared" ca="1" si="5"/>
        <v>0.84143645880054208</v>
      </c>
      <c r="AD52" s="2">
        <v>17</v>
      </c>
      <c r="AE52" s="2" t="e">
        <f ca="1">CHIDIST(AD52, $AE$33)</f>
        <v>#NUM!</v>
      </c>
    </row>
    <row r="53" spans="2:31" x14ac:dyDescent="0.2">
      <c r="B53" s="2">
        <f t="shared" ca="1" si="6"/>
        <v>0.12001910319880939</v>
      </c>
      <c r="C53" s="2">
        <f t="shared" ca="1" si="7"/>
        <v>3.6353254817013845</v>
      </c>
      <c r="D53" s="2">
        <f t="shared" ca="1" si="0"/>
        <v>4.2830935986979934</v>
      </c>
      <c r="E53" s="2">
        <f t="shared" ca="1" si="8"/>
        <v>1.4121593676294861</v>
      </c>
      <c r="G53" s="2">
        <f t="shared" ca="1" si="9"/>
        <v>4.2830935986979934</v>
      </c>
      <c r="H53" s="2">
        <f t="shared" ca="1" si="1"/>
        <v>0.85678642714570852</v>
      </c>
      <c r="I53" s="2">
        <f t="shared" ca="1" si="2"/>
        <v>1.0659922490614977</v>
      </c>
      <c r="J53" s="2">
        <f t="shared" ca="1" si="3"/>
        <v>1.9434182464451339</v>
      </c>
      <c r="K53" s="2">
        <f t="shared" ca="1" si="4"/>
        <v>1.4546755519312207</v>
      </c>
      <c r="L53" s="2">
        <f t="shared" ca="1" si="5"/>
        <v>0.664448405308391</v>
      </c>
      <c r="AD53" s="2">
        <v>18</v>
      </c>
      <c r="AE53" s="2" t="e">
        <f ca="1">CHIDIST(AD53, $AE$33)</f>
        <v>#NUM!</v>
      </c>
    </row>
    <row r="54" spans="2:31" x14ac:dyDescent="0.2">
      <c r="B54" s="2">
        <f t="shared" ca="1" si="6"/>
        <v>1.2624072457830706</v>
      </c>
      <c r="C54" s="2">
        <f t="shared" ca="1" si="7"/>
        <v>4.4885861921237593</v>
      </c>
      <c r="D54" s="2">
        <f t="shared" ca="1" si="0"/>
        <v>4.3251394979541393</v>
      </c>
      <c r="E54" s="2">
        <f t="shared" ca="1" si="8"/>
        <v>0.92267379065211741</v>
      </c>
      <c r="G54" s="2">
        <f t="shared" ca="1" si="9"/>
        <v>4.3251394979541393</v>
      </c>
      <c r="H54" s="2">
        <f t="shared" ca="1" si="1"/>
        <v>0.86676646706586813</v>
      </c>
      <c r="I54" s="2">
        <f t="shared" ca="1" si="2"/>
        <v>1.1112353339257335</v>
      </c>
      <c r="J54" s="2">
        <f t="shared" ca="1" si="3"/>
        <v>2.0156518038045048</v>
      </c>
      <c r="K54" s="2">
        <f t="shared" ca="1" si="4"/>
        <v>1.4644443937259268</v>
      </c>
      <c r="L54" s="2">
        <f t="shared" ca="1" si="5"/>
        <v>0.70094261892511978</v>
      </c>
      <c r="AD54" s="2">
        <v>19</v>
      </c>
      <c r="AE54" s="2" t="e">
        <f ca="1">CHIDIST(AD54, $AE$33)</f>
        <v>#NUM!</v>
      </c>
    </row>
    <row r="55" spans="2:31" x14ac:dyDescent="0.2">
      <c r="B55" s="2">
        <f t="shared" ca="1" si="6"/>
        <v>0.49742327073611498</v>
      </c>
      <c r="C55" s="2">
        <f t="shared" ca="1" si="7"/>
        <v>3.8296665062470225</v>
      </c>
      <c r="D55" s="2">
        <f t="shared" ca="1" si="0"/>
        <v>2.5724286097930689</v>
      </c>
      <c r="E55" s="2">
        <f t="shared" ca="1" si="8"/>
        <v>43.11488242302368</v>
      </c>
      <c r="G55" s="2">
        <f t="shared" ca="1" si="9"/>
        <v>2.5724286097930689</v>
      </c>
      <c r="H55" s="2">
        <f t="shared" ca="1" si="1"/>
        <v>0.54740518962075846</v>
      </c>
      <c r="I55" s="2">
        <f t="shared" ca="1" si="2"/>
        <v>0.11910821713417175</v>
      </c>
      <c r="J55" s="2">
        <f t="shared" ca="1" si="3"/>
        <v>0.79275801208961871</v>
      </c>
      <c r="K55" s="2">
        <f t="shared" ca="1" si="4"/>
        <v>0.94485043704578198</v>
      </c>
      <c r="L55" s="2">
        <f t="shared" ca="1" si="5"/>
        <v>-0.23223725891072408</v>
      </c>
      <c r="AD55" s="2">
        <v>20</v>
      </c>
      <c r="AE55" s="2" t="e">
        <f ca="1">CHIDIST(AD55, $AE$33)</f>
        <v>#NUM!</v>
      </c>
    </row>
    <row r="56" spans="2:31" x14ac:dyDescent="0.2">
      <c r="B56" s="2">
        <f t="shared" ca="1" si="6"/>
        <v>0.45121740699362917</v>
      </c>
      <c r="C56" s="2">
        <f t="shared" ca="1" si="7"/>
        <v>4.5402744333961689</v>
      </c>
      <c r="D56" s="2">
        <f t="shared" ca="1" si="0"/>
        <v>1.0931601919128842</v>
      </c>
      <c r="E56" s="2">
        <f t="shared" ca="1" si="8"/>
        <v>9.5072927351966126</v>
      </c>
      <c r="G56" s="2">
        <f t="shared" ca="1" si="9"/>
        <v>1.0931601919128842</v>
      </c>
      <c r="H56" s="2">
        <f t="shared" ca="1" si="1"/>
        <v>0.14820359281437126</v>
      </c>
      <c r="I56" s="2">
        <f t="shared" ca="1" si="2"/>
        <v>-1.0441690455889392</v>
      </c>
      <c r="J56" s="2">
        <f t="shared" ca="1" si="3"/>
        <v>0.16040773941031478</v>
      </c>
      <c r="K56" s="2">
        <f t="shared" ca="1" si="4"/>
        <v>8.9072760132217918E-2</v>
      </c>
      <c r="L56" s="2">
        <f t="shared" ca="1" si="5"/>
        <v>-1.830036334026002</v>
      </c>
      <c r="S56" s="13" t="s">
        <v>62</v>
      </c>
      <c r="T56" s="2">
        <f ca="1">-INTERCEPT(I9:I208,K9:K208) / SLOPE(I9:I208,K9:K208)</f>
        <v>0.77740878032317995</v>
      </c>
      <c r="U56" s="16">
        <f ca="1">AVERAGE(K9:K208)</f>
        <v>0.77740878032317984</v>
      </c>
    </row>
    <row r="57" spans="2:31" x14ac:dyDescent="0.2">
      <c r="B57" s="2">
        <f t="shared" ca="1" si="6"/>
        <v>0.14893080618446927</v>
      </c>
      <c r="C57" s="2">
        <f t="shared" ca="1" si="7"/>
        <v>4.7391131776645761</v>
      </c>
      <c r="D57" s="2">
        <f t="shared" ca="1" si="0"/>
        <v>2.2329444154932561</v>
      </c>
      <c r="E57" s="2">
        <f t="shared" ca="1" si="8"/>
        <v>0.94288747463562628</v>
      </c>
      <c r="G57" s="2">
        <f t="shared" ca="1" si="9"/>
        <v>2.2329444154932561</v>
      </c>
      <c r="H57" s="2">
        <f t="shared" ca="1" si="1"/>
        <v>0.42764471057884229</v>
      </c>
      <c r="I57" s="2">
        <f t="shared" ca="1" si="2"/>
        <v>-0.18237375463848368</v>
      </c>
      <c r="J57" s="2">
        <f t="shared" ca="1" si="3"/>
        <v>0.55799534507538473</v>
      </c>
      <c r="K57" s="2">
        <f t="shared" ca="1" si="4"/>
        <v>0.80332108024782445</v>
      </c>
      <c r="L57" s="2">
        <f t="shared" ca="1" si="5"/>
        <v>-0.58340465879443082</v>
      </c>
      <c r="S57" s="13" t="s">
        <v>63</v>
      </c>
      <c r="T57" s="2">
        <f ca="1">1/SLOPE(I9:I208,K9:K208)</f>
        <v>0.69138314294719483</v>
      </c>
      <c r="U57" s="16">
        <f ca="1">STDEV(K9:K208)</f>
        <v>0.66765719884639407</v>
      </c>
    </row>
    <row r="58" spans="2:31" x14ac:dyDescent="0.2">
      <c r="B58" s="2">
        <f t="shared" ca="1" si="6"/>
        <v>0.27548036936691794</v>
      </c>
      <c r="C58" s="2">
        <f t="shared" ca="1" si="7"/>
        <v>2.8504956013647416</v>
      </c>
      <c r="D58" s="2">
        <f t="shared" ca="1" si="0"/>
        <v>1.03425216352882</v>
      </c>
      <c r="E58" s="2">
        <f t="shared" ca="1" si="8"/>
        <v>0.18266057716263337</v>
      </c>
      <c r="G58" s="2">
        <f t="shared" ca="1" si="9"/>
        <v>1.03425216352882</v>
      </c>
      <c r="H58" s="2">
        <f t="shared" ca="1" si="1"/>
        <v>0.13323353293413173</v>
      </c>
      <c r="I58" s="2">
        <f t="shared" ca="1" si="2"/>
        <v>-1.1112353339257341</v>
      </c>
      <c r="J58" s="2">
        <f t="shared" ca="1" si="3"/>
        <v>0.14298569596365052</v>
      </c>
      <c r="K58" s="2">
        <f t="shared" ca="1" si="4"/>
        <v>3.367861823906193E-2</v>
      </c>
      <c r="L58" s="2">
        <f t="shared" ca="1" si="5"/>
        <v>-1.9450106819516066</v>
      </c>
    </row>
    <row r="59" spans="2:31" x14ac:dyDescent="0.2">
      <c r="B59" s="2">
        <f t="shared" ca="1" si="6"/>
        <v>0.32115669158211374</v>
      </c>
      <c r="C59" s="2">
        <f t="shared" ca="1" si="7"/>
        <v>5.9492554570644884</v>
      </c>
      <c r="D59" s="2">
        <f t="shared" ca="1" si="0"/>
        <v>0.99033505261639254</v>
      </c>
      <c r="E59" s="2">
        <f t="shared" ca="1" si="8"/>
        <v>113.81171489745788</v>
      </c>
      <c r="G59" s="2">
        <f t="shared" ca="1" si="9"/>
        <v>0.99033505261639254</v>
      </c>
      <c r="H59" s="2">
        <f t="shared" ca="1" si="1"/>
        <v>0.12325349301397205</v>
      </c>
      <c r="I59" s="2">
        <f t="shared" ca="1" si="2"/>
        <v>-1.1588753792244371</v>
      </c>
      <c r="J59" s="2">
        <f t="shared" ca="1" si="3"/>
        <v>0.13153737401765819</v>
      </c>
      <c r="K59" s="2">
        <f t="shared" ca="1" si="4"/>
        <v>-9.7119561241249819E-3</v>
      </c>
      <c r="L59" s="2">
        <f t="shared" ca="1" si="5"/>
        <v>-2.0284642546831595</v>
      </c>
      <c r="S59" s="2" t="s">
        <v>31</v>
      </c>
    </row>
    <row r="60" spans="2:31" x14ac:dyDescent="0.2">
      <c r="B60" s="2">
        <f t="shared" ca="1" si="6"/>
        <v>1.5674659496247381E-2</v>
      </c>
      <c r="C60" s="2">
        <f t="shared" ca="1" si="7"/>
        <v>4.242744389536969</v>
      </c>
      <c r="D60" s="2">
        <f t="shared" ca="1" si="0"/>
        <v>2.296930519756645</v>
      </c>
      <c r="E60" s="2">
        <f t="shared" ca="1" si="8"/>
        <v>1.1016554749712941</v>
      </c>
      <c r="G60" s="2">
        <f t="shared" ca="1" si="9"/>
        <v>2.296930519756645</v>
      </c>
      <c r="H60" s="2">
        <f t="shared" ca="1" si="1"/>
        <v>0.45259481037924154</v>
      </c>
      <c r="I60" s="2">
        <f t="shared" ca="1" si="2"/>
        <v>-0.11910821713417175</v>
      </c>
      <c r="J60" s="2">
        <f t="shared" ca="1" si="3"/>
        <v>0.60256600192952525</v>
      </c>
      <c r="K60" s="2">
        <f t="shared" ca="1" si="4"/>
        <v>0.83157367499376822</v>
      </c>
      <c r="L60" s="2">
        <f t="shared" ca="1" si="5"/>
        <v>-0.50655807284614007</v>
      </c>
      <c r="S60" s="2">
        <f ca="1">$U$56+T60*$U$57</f>
        <v>2.7803803768623618</v>
      </c>
      <c r="T60" s="2">
        <v>3</v>
      </c>
    </row>
    <row r="61" spans="2:31" x14ac:dyDescent="0.2">
      <c r="B61" s="2">
        <f t="shared" ca="1" si="6"/>
        <v>0.46675753122680491</v>
      </c>
      <c r="C61" s="2">
        <f t="shared" ca="1" si="7"/>
        <v>5.2762279168977182</v>
      </c>
      <c r="D61" s="2">
        <f t="shared" ca="1" si="0"/>
        <v>4.4413742282641007</v>
      </c>
      <c r="E61" s="2">
        <f t="shared" ca="1" si="8"/>
        <v>1.5697477750551407E-2</v>
      </c>
      <c r="G61" s="2">
        <f t="shared" ca="1" si="9"/>
        <v>4.4413742282641007</v>
      </c>
      <c r="H61" s="2">
        <f t="shared" ca="1" si="1"/>
        <v>0.88173652694610771</v>
      </c>
      <c r="I61" s="2">
        <f t="shared" ca="1" si="2"/>
        <v>1.1837123561092817</v>
      </c>
      <c r="J61" s="2">
        <f t="shared" ca="1" si="3"/>
        <v>2.1348403210696234</v>
      </c>
      <c r="K61" s="2">
        <f t="shared" ca="1" si="4"/>
        <v>1.490963839425818</v>
      </c>
      <c r="L61" s="2">
        <f t="shared" ca="1" si="5"/>
        <v>0.75839185281550436</v>
      </c>
      <c r="S61" s="2">
        <f ca="1">$U$56+T61*$U$57</f>
        <v>-1.2255628162160024</v>
      </c>
      <c r="T61" s="2">
        <v>-3</v>
      </c>
    </row>
    <row r="62" spans="2:31" x14ac:dyDescent="0.2">
      <c r="B62" s="2">
        <f t="shared" ca="1" si="6"/>
        <v>1.3303041373507721E-2</v>
      </c>
      <c r="C62" s="2">
        <f t="shared" ca="1" si="7"/>
        <v>4.1578318106607011</v>
      </c>
      <c r="D62" s="2">
        <f t="shared" ca="1" si="0"/>
        <v>1.4903010752853201</v>
      </c>
      <c r="E62" s="2">
        <f t="shared" ca="1" si="8"/>
        <v>0.10061243814859523</v>
      </c>
      <c r="G62" s="2">
        <f t="shared" ca="1" si="9"/>
        <v>1.4903010752853201</v>
      </c>
      <c r="H62" s="2">
        <f t="shared" ca="1" si="1"/>
        <v>0.24800399201596807</v>
      </c>
      <c r="I62" s="2">
        <f t="shared" ca="1" si="2"/>
        <v>-0.68078430267664325</v>
      </c>
      <c r="J62" s="2">
        <f t="shared" ca="1" si="3"/>
        <v>0.28502426357825988</v>
      </c>
      <c r="K62" s="2">
        <f t="shared" ca="1" si="4"/>
        <v>0.39897816349507675</v>
      </c>
      <c r="L62" s="2">
        <f t="shared" ca="1" si="5"/>
        <v>-1.2551809669749805</v>
      </c>
    </row>
    <row r="63" spans="2:31" x14ac:dyDescent="0.2">
      <c r="B63" s="2">
        <f t="shared" ca="1" si="6"/>
        <v>0.25240921354461571</v>
      </c>
      <c r="C63" s="2">
        <f t="shared" ca="1" si="7"/>
        <v>4.5286389666251043</v>
      </c>
      <c r="D63" s="2">
        <f t="shared" ca="1" si="0"/>
        <v>3.0076136434548815</v>
      </c>
      <c r="E63" s="2">
        <f t="shared" ca="1" si="8"/>
        <v>0.49890889021711016</v>
      </c>
      <c r="G63" s="2">
        <f t="shared" ca="1" si="9"/>
        <v>3.0076136434548815</v>
      </c>
      <c r="H63" s="2">
        <f t="shared" ca="1" si="1"/>
        <v>0.6521956087824351</v>
      </c>
      <c r="I63" s="2">
        <f t="shared" ca="1" si="2"/>
        <v>0.39125496660919462</v>
      </c>
      <c r="J63" s="2">
        <f t="shared" ca="1" si="3"/>
        <v>1.0561150514442315</v>
      </c>
      <c r="K63" s="2">
        <f t="shared" ca="1" si="4"/>
        <v>1.1011469548377129</v>
      </c>
      <c r="L63" s="2">
        <f t="shared" ca="1" si="5"/>
        <v>5.4597129580704118E-2</v>
      </c>
    </row>
    <row r="64" spans="2:31" x14ac:dyDescent="0.2">
      <c r="B64" s="2">
        <f t="shared" ca="1" si="6"/>
        <v>0.10557110469904352</v>
      </c>
      <c r="C64" s="2">
        <f t="shared" ca="1" si="7"/>
        <v>5.0549368076456211</v>
      </c>
      <c r="D64" s="2">
        <f t="shared" ca="1" si="0"/>
        <v>3.1206839420228203</v>
      </c>
      <c r="E64" s="2">
        <f t="shared" ca="1" si="8"/>
        <v>1.4302926321952394E-2</v>
      </c>
      <c r="G64" s="2">
        <f t="shared" ca="1" si="9"/>
        <v>3.1206839420228203</v>
      </c>
      <c r="H64" s="2">
        <f t="shared" ca="1" si="1"/>
        <v>0.67215568862275443</v>
      </c>
      <c r="I64" s="2">
        <f t="shared" ca="1" si="2"/>
        <v>0.44587350369822742</v>
      </c>
      <c r="J64" s="2">
        <f t="shared" ca="1" si="3"/>
        <v>1.1152164437201448</v>
      </c>
      <c r="K64" s="2">
        <f t="shared" ca="1" si="4"/>
        <v>1.1380521899847118</v>
      </c>
      <c r="L64" s="2">
        <f t="shared" ca="1" si="5"/>
        <v>0.10904850600162776</v>
      </c>
    </row>
    <row r="65" spans="2:12" x14ac:dyDescent="0.2">
      <c r="B65" s="2">
        <f t="shared" ca="1" si="6"/>
        <v>0.34246766212217228</v>
      </c>
      <c r="C65" s="2">
        <f t="shared" ca="1" si="7"/>
        <v>4.2916381407151123</v>
      </c>
      <c r="D65" s="2">
        <f t="shared" ca="1" si="0"/>
        <v>4.564187271212246</v>
      </c>
      <c r="E65" s="2">
        <f t="shared" ca="1" si="8"/>
        <v>13.531692704808135</v>
      </c>
      <c r="G65" s="2">
        <f t="shared" ca="1" si="9"/>
        <v>4.564187271212246</v>
      </c>
      <c r="H65" s="2">
        <f t="shared" ca="1" si="1"/>
        <v>0.89670658682634719</v>
      </c>
      <c r="I65" s="2">
        <f t="shared" ca="1" si="2"/>
        <v>1.2630065484465773</v>
      </c>
      <c r="J65" s="2">
        <f t="shared" ca="1" si="3"/>
        <v>2.2701816689393852</v>
      </c>
      <c r="K65" s="2">
        <f t="shared" ca="1" si="4"/>
        <v>1.5182404634131226</v>
      </c>
      <c r="L65" s="2">
        <f t="shared" ca="1" si="5"/>
        <v>0.81985985866082534</v>
      </c>
    </row>
    <row r="66" spans="2:12" x14ac:dyDescent="0.2">
      <c r="B66" s="2">
        <f t="shared" ca="1" si="6"/>
        <v>0.31520761533677849</v>
      </c>
      <c r="C66" s="2">
        <f t="shared" ca="1" si="7"/>
        <v>4.5643646310165273</v>
      </c>
      <c r="D66" s="2">
        <f t="shared" ca="1" si="0"/>
        <v>2.3872299786030684</v>
      </c>
      <c r="E66" s="2">
        <f t="shared" ca="1" si="8"/>
        <v>0.84442509064380689</v>
      </c>
      <c r="G66" s="2">
        <f t="shared" ca="1" si="9"/>
        <v>2.3872299786030684</v>
      </c>
      <c r="H66" s="2">
        <f t="shared" ca="1" si="1"/>
        <v>0.48253493013972054</v>
      </c>
      <c r="I66" s="2">
        <f t="shared" ca="1" si="2"/>
        <v>-4.379243125769644E-2</v>
      </c>
      <c r="J66" s="2">
        <f t="shared" ca="1" si="3"/>
        <v>0.65881325397522816</v>
      </c>
      <c r="K66" s="2">
        <f t="shared" ca="1" si="4"/>
        <v>0.8701336890093897</v>
      </c>
      <c r="L66" s="2">
        <f t="shared" ca="1" si="5"/>
        <v>-0.41731516252153911</v>
      </c>
    </row>
    <row r="67" spans="2:12" x14ac:dyDescent="0.2">
      <c r="B67" s="2">
        <f t="shared" ca="1" si="6"/>
        <v>0.60648378558854343</v>
      </c>
      <c r="C67" s="2">
        <f t="shared" ca="1" si="7"/>
        <v>3.3501667250802525</v>
      </c>
      <c r="D67" s="2">
        <f t="shared" ca="1" si="0"/>
        <v>5.7131956176143808</v>
      </c>
      <c r="E67" s="2">
        <f t="shared" ca="1" si="8"/>
        <v>3.0603218639043908</v>
      </c>
      <c r="G67" s="2">
        <f t="shared" ca="1" si="9"/>
        <v>5.7131956176143808</v>
      </c>
      <c r="H67" s="2">
        <f t="shared" ca="1" si="1"/>
        <v>0.96656686626746502</v>
      </c>
      <c r="I67" s="2">
        <f t="shared" ca="1" si="2"/>
        <v>1.8325718510313052</v>
      </c>
      <c r="J67" s="2">
        <f t="shared" ca="1" si="3"/>
        <v>3.3982078428137878</v>
      </c>
      <c r="K67" s="2">
        <f t="shared" ca="1" si="4"/>
        <v>1.7427785199428167</v>
      </c>
      <c r="L67" s="2">
        <f t="shared" ca="1" si="5"/>
        <v>1.2232481875986418</v>
      </c>
    </row>
    <row r="68" spans="2:12" x14ac:dyDescent="0.2">
      <c r="B68" s="2">
        <f t="shared" ca="1" si="6"/>
        <v>0.15068450519179688</v>
      </c>
      <c r="C68" s="2">
        <f t="shared" ca="1" si="7"/>
        <v>2.6774413678418258</v>
      </c>
      <c r="D68" s="2">
        <f t="shared" ca="1" si="0"/>
        <v>6.0487528466829552</v>
      </c>
      <c r="E68" s="2">
        <f t="shared" ca="1" si="8"/>
        <v>0.39033213505180425</v>
      </c>
      <c r="G68" s="2">
        <f t="shared" ca="1" si="9"/>
        <v>6.0487528466829552</v>
      </c>
      <c r="H68" s="2">
        <f t="shared" ca="1" si="1"/>
        <v>0.98652694610778435</v>
      </c>
      <c r="I68" s="2">
        <f t="shared" ca="1" si="2"/>
        <v>2.2122976151794482</v>
      </c>
      <c r="J68" s="2">
        <f t="shared" ca="1" si="3"/>
        <v>4.3070635962004209</v>
      </c>
      <c r="K68" s="2">
        <f t="shared" ca="1" si="4"/>
        <v>1.7998521097486251</v>
      </c>
      <c r="L68" s="2">
        <f t="shared" ca="1" si="5"/>
        <v>1.460256371739701</v>
      </c>
    </row>
    <row r="69" spans="2:12" x14ac:dyDescent="0.2">
      <c r="B69" s="2">
        <f t="shared" ca="1" si="6"/>
        <v>0.13772644955269669</v>
      </c>
      <c r="C69" s="2">
        <f t="shared" ca="1" si="7"/>
        <v>3.9076247142891778</v>
      </c>
      <c r="D69" s="2">
        <f t="shared" ca="1" si="0"/>
        <v>3.4073355697497023</v>
      </c>
      <c r="E69" s="2">
        <f t="shared" ca="1" si="8"/>
        <v>12.88398366505991</v>
      </c>
      <c r="G69" s="2">
        <f t="shared" ca="1" si="9"/>
        <v>3.4073355697497023</v>
      </c>
      <c r="H69" s="2">
        <f t="shared" ca="1" si="1"/>
        <v>0.72205588822355282</v>
      </c>
      <c r="I69" s="2">
        <f t="shared" ca="1" si="2"/>
        <v>0.58895982595082219</v>
      </c>
      <c r="J69" s="2">
        <f t="shared" ca="1" si="3"/>
        <v>1.2803352222774711</v>
      </c>
      <c r="K69" s="2">
        <f t="shared" ca="1" si="4"/>
        <v>1.2259306280316178</v>
      </c>
      <c r="L69" s="2">
        <f t="shared" ca="1" si="5"/>
        <v>0.24712193604797072</v>
      </c>
    </row>
    <row r="70" spans="2:12" x14ac:dyDescent="0.2">
      <c r="B70" s="2">
        <f t="shared" ca="1" si="6"/>
        <v>0.16466173671626974</v>
      </c>
      <c r="C70" s="2">
        <f t="shared" ca="1" si="7"/>
        <v>6.395543754423632</v>
      </c>
      <c r="D70" s="2">
        <f t="shared" ca="1" si="0"/>
        <v>1.2965399031378746</v>
      </c>
      <c r="E70" s="2">
        <f t="shared" ca="1" si="8"/>
        <v>8.9437944063459868E-2</v>
      </c>
      <c r="G70" s="2">
        <f t="shared" ca="1" si="9"/>
        <v>1.2965399031378746</v>
      </c>
      <c r="H70" s="2">
        <f t="shared" ca="1" si="1"/>
        <v>0.19311377245508982</v>
      </c>
      <c r="I70" s="2">
        <f t="shared" ca="1" si="2"/>
        <v>-0.86647898678975677</v>
      </c>
      <c r="J70" s="2">
        <f t="shared" ca="1" si="3"/>
        <v>0.21457260262764849</v>
      </c>
      <c r="K70" s="2">
        <f t="shared" ca="1" si="4"/>
        <v>0.25969910310713051</v>
      </c>
      <c r="L70" s="2">
        <f t="shared" ca="1" si="5"/>
        <v>-1.5391071240948246</v>
      </c>
    </row>
    <row r="71" spans="2:12" x14ac:dyDescent="0.2">
      <c r="B71" s="2">
        <f t="shared" ca="1" si="6"/>
        <v>7.0903358897537058E-2</v>
      </c>
      <c r="C71" s="2">
        <f t="shared" ca="1" si="7"/>
        <v>6.276300249183274</v>
      </c>
      <c r="D71" s="2">
        <f t="shared" ca="1" si="0"/>
        <v>3.2277659434208648</v>
      </c>
      <c r="E71" s="2">
        <f t="shared" ca="1" si="8"/>
        <v>2.2124210658504366</v>
      </c>
      <c r="G71" s="2">
        <f t="shared" ca="1" si="9"/>
        <v>3.2277659434208648</v>
      </c>
      <c r="H71" s="2">
        <f t="shared" ca="1" si="1"/>
        <v>0.69211576846307377</v>
      </c>
      <c r="I71" s="2">
        <f t="shared" ca="1" si="2"/>
        <v>0.50185650440009322</v>
      </c>
      <c r="J71" s="2">
        <f t="shared" ca="1" si="3"/>
        <v>1.1780314382993673</v>
      </c>
      <c r="K71" s="2">
        <f t="shared" ca="1" si="4"/>
        <v>1.1717902395449205</v>
      </c>
      <c r="L71" s="2">
        <f t="shared" ca="1" si="5"/>
        <v>0.16384477273352424</v>
      </c>
    </row>
    <row r="72" spans="2:12" x14ac:dyDescent="0.2">
      <c r="B72" s="2">
        <f t="shared" ca="1" si="6"/>
        <v>0.73768726235834581</v>
      </c>
      <c r="C72" s="2">
        <f t="shared" ca="1" si="7"/>
        <v>3.2670700845767815</v>
      </c>
      <c r="D72" s="2">
        <f t="shared" ca="1" si="0"/>
        <v>0.37018980610769681</v>
      </c>
      <c r="E72" s="2">
        <f t="shared" ca="1" si="8"/>
        <v>1.0600543243335483</v>
      </c>
      <c r="G72" s="2">
        <f t="shared" ca="1" si="9"/>
        <v>0.37018980610769681</v>
      </c>
      <c r="H72" s="2">
        <f t="shared" ca="1" si="1"/>
        <v>2.3453093812375248E-2</v>
      </c>
      <c r="I72" s="2">
        <f t="shared" ca="1" si="2"/>
        <v>-1.9871462915396887</v>
      </c>
      <c r="J72" s="2">
        <f t="shared" ca="1" si="3"/>
        <v>2.3732494808679196E-2</v>
      </c>
      <c r="K72" s="2">
        <f t="shared" ca="1" si="4"/>
        <v>-0.99373941539772692</v>
      </c>
      <c r="L72" s="2">
        <f t="shared" ca="1" si="5"/>
        <v>-3.7409100809514522</v>
      </c>
    </row>
    <row r="73" spans="2:12" x14ac:dyDescent="0.2">
      <c r="B73" s="2">
        <f t="shared" ca="1" si="6"/>
        <v>1.347194835616629</v>
      </c>
      <c r="C73" s="2">
        <f t="shared" ca="1" si="7"/>
        <v>3.7029136876121322</v>
      </c>
      <c r="D73" s="2">
        <f t="shared" ref="D73:D136" ca="1" si="11" xml:space="preserve"> $D$5*(-LN(1-RAND()))^(1/$D$7)</f>
        <v>1.6608698844174798</v>
      </c>
      <c r="E73" s="2">
        <f t="shared" ca="1" si="8"/>
        <v>0.25673127524247763</v>
      </c>
      <c r="G73" s="2">
        <f t="shared" ca="1" si="9"/>
        <v>1.6608698844174798</v>
      </c>
      <c r="H73" s="2">
        <f t="shared" ref="H73:H136" ca="1" si="12">(RANK(G73,$G$9:$G$208,1)-0.3)/((COUNT($G$9:$G$208)+0.4))</f>
        <v>0.28293413173652693</v>
      </c>
      <c r="I73" s="2">
        <f t="shared" ref="I73:I136" ca="1" si="13">NORMSINV(H73)</f>
        <v>-0.57414709947414488</v>
      </c>
      <c r="J73" s="2">
        <f t="shared" ref="J73:J136" ca="1" si="14" xml:space="preserve"> -LN(1-H73)</f>
        <v>0.33258757612573048</v>
      </c>
      <c r="K73" s="2">
        <f t="shared" ref="K73:K136" ca="1" si="15">LN(G73)</f>
        <v>0.50734149187189637</v>
      </c>
      <c r="L73" s="2">
        <f t="shared" ref="L73:L136" ca="1" si="16">LN( -LN(1-H73))</f>
        <v>-1.1008520667221515</v>
      </c>
    </row>
    <row r="74" spans="2:12" x14ac:dyDescent="0.2">
      <c r="B74" s="2">
        <f t="shared" ref="B74:B137" ca="1" si="17" xml:space="preserve"> -LN(RAND())/$B$7</f>
        <v>0.19300778620531125</v>
      </c>
      <c r="C74" s="2">
        <f t="shared" ref="C74:C137" ca="1" si="18">NORMSINV(RAND())*$C$7+$C$5</f>
        <v>2.6166516110963931</v>
      </c>
      <c r="D74" s="2">
        <f t="shared" ca="1" si="11"/>
        <v>0.98588781278156778</v>
      </c>
      <c r="E74" s="2">
        <f t="shared" ref="E74:E137" ca="1" si="19">EXP(NORMSINV(RAND())*$E$7+$E$5)</f>
        <v>0.37039503332539792</v>
      </c>
      <c r="G74" s="2">
        <f t="shared" ref="G74:G137" ca="1" si="20">OFFSET(B74:E74,0,$G$7,1,1)</f>
        <v>0.98588781278156778</v>
      </c>
      <c r="H74" s="2">
        <f t="shared" ca="1" si="12"/>
        <v>0.1182634730538922</v>
      </c>
      <c r="I74" s="2">
        <f t="shared" ca="1" si="13"/>
        <v>-1.1837123561092822</v>
      </c>
      <c r="J74" s="2">
        <f t="shared" ca="1" si="14"/>
        <v>0.12586198988505898</v>
      </c>
      <c r="K74" s="2">
        <f t="shared" ca="1" si="15"/>
        <v>-1.4212710993350633E-2</v>
      </c>
      <c r="L74" s="2">
        <f t="shared" ca="1" si="16"/>
        <v>-2.0725692907027615</v>
      </c>
    </row>
    <row r="75" spans="2:12" x14ac:dyDescent="0.2">
      <c r="B75" s="2">
        <f t="shared" ca="1" si="17"/>
        <v>0.37259170811326808</v>
      </c>
      <c r="C75" s="2">
        <f t="shared" ca="1" si="18"/>
        <v>3.6133409565015273</v>
      </c>
      <c r="D75" s="2">
        <f t="shared" ca="1" si="11"/>
        <v>1.0042915468118718</v>
      </c>
      <c r="E75" s="2">
        <f t="shared" ca="1" si="19"/>
        <v>0.18212363957236724</v>
      </c>
      <c r="G75" s="2">
        <f t="shared" ca="1" si="20"/>
        <v>1.0042915468118718</v>
      </c>
      <c r="H75" s="2">
        <f t="shared" ca="1" si="12"/>
        <v>0.1282435129740519</v>
      </c>
      <c r="I75" s="2">
        <f t="shared" ca="1" si="13"/>
        <v>-1.1347334299493967</v>
      </c>
      <c r="J75" s="2">
        <f t="shared" ca="1" si="14"/>
        <v>0.13724515207069884</v>
      </c>
      <c r="K75" s="2">
        <f t="shared" ca="1" si="15"/>
        <v>4.2823643866837131E-3</v>
      </c>
      <c r="L75" s="2">
        <f t="shared" ca="1" si="16"/>
        <v>-1.9859865211055914</v>
      </c>
    </row>
    <row r="76" spans="2:12" x14ac:dyDescent="0.2">
      <c r="B76" s="2">
        <f t="shared" ca="1" si="17"/>
        <v>2.0696609251887623E-2</v>
      </c>
      <c r="C76" s="2">
        <f t="shared" ca="1" si="18"/>
        <v>3.6825581032529482</v>
      </c>
      <c r="D76" s="2">
        <f t="shared" ca="1" si="11"/>
        <v>1.6710267533699665</v>
      </c>
      <c r="E76" s="2">
        <f t="shared" ca="1" si="19"/>
        <v>0.31442030866590498</v>
      </c>
      <c r="G76" s="2">
        <f t="shared" ca="1" si="20"/>
        <v>1.6710267533699665</v>
      </c>
      <c r="H76" s="2">
        <f t="shared" ca="1" si="12"/>
        <v>0.29790419161676646</v>
      </c>
      <c r="I76" s="2">
        <f t="shared" ca="1" si="13"/>
        <v>-0.53043785845923541</v>
      </c>
      <c r="J76" s="2">
        <f t="shared" ca="1" si="14"/>
        <v>0.35368540509036628</v>
      </c>
      <c r="K76" s="2">
        <f t="shared" ca="1" si="15"/>
        <v>0.51343825988004466</v>
      </c>
      <c r="L76" s="2">
        <f t="shared" ca="1" si="16"/>
        <v>-1.0393474471494433</v>
      </c>
    </row>
    <row r="77" spans="2:12" x14ac:dyDescent="0.2">
      <c r="B77" s="2">
        <f t="shared" ca="1" si="17"/>
        <v>4.0963736292306169E-4</v>
      </c>
      <c r="C77" s="2">
        <f t="shared" ca="1" si="18"/>
        <v>3.3110415659609282</v>
      </c>
      <c r="D77" s="2">
        <f t="shared" ca="1" si="11"/>
        <v>2.5767854351336648</v>
      </c>
      <c r="E77" s="2">
        <f t="shared" ca="1" si="19"/>
        <v>3.0569273568366024</v>
      </c>
      <c r="G77" s="2">
        <f t="shared" ca="1" si="20"/>
        <v>2.5767854351336648</v>
      </c>
      <c r="H77" s="2">
        <f t="shared" ca="1" si="12"/>
        <v>0.55738522954091818</v>
      </c>
      <c r="I77" s="2">
        <f t="shared" ca="1" si="13"/>
        <v>0.14434310613471857</v>
      </c>
      <c r="J77" s="2">
        <f t="shared" ca="1" si="14"/>
        <v>0.81505547989517602</v>
      </c>
      <c r="K77" s="2">
        <f t="shared" ca="1" si="15"/>
        <v>0.94654266671123433</v>
      </c>
      <c r="L77" s="2">
        <f t="shared" ca="1" si="16"/>
        <v>-0.20449909456715576</v>
      </c>
    </row>
    <row r="78" spans="2:12" x14ac:dyDescent="0.2">
      <c r="B78" s="2">
        <f t="shared" ca="1" si="17"/>
        <v>0.42137947634532907</v>
      </c>
      <c r="C78" s="2">
        <f t="shared" ca="1" si="18"/>
        <v>5.6720592617239074</v>
      </c>
      <c r="D78" s="2">
        <f t="shared" ca="1" si="11"/>
        <v>0.89452071526859123</v>
      </c>
      <c r="E78" s="2">
        <f t="shared" ca="1" si="19"/>
        <v>12.465747513940521</v>
      </c>
      <c r="G78" s="2">
        <f t="shared" ca="1" si="20"/>
        <v>0.89452071526859123</v>
      </c>
      <c r="H78" s="2">
        <f t="shared" ca="1" si="12"/>
        <v>0.10828343313373252</v>
      </c>
      <c r="I78" s="2">
        <f t="shared" ca="1" si="13"/>
        <v>-1.2357086898512508</v>
      </c>
      <c r="J78" s="2">
        <f t="shared" ca="1" si="14"/>
        <v>0.11460694704532741</v>
      </c>
      <c r="K78" s="2">
        <f t="shared" ca="1" si="15"/>
        <v>-0.11146721781231483</v>
      </c>
      <c r="L78" s="2">
        <f t="shared" ca="1" si="16"/>
        <v>-2.1662468565970374</v>
      </c>
    </row>
    <row r="79" spans="2:12" x14ac:dyDescent="0.2">
      <c r="B79" s="2">
        <f t="shared" ca="1" si="17"/>
        <v>0.2238807660294615</v>
      </c>
      <c r="C79" s="2">
        <f t="shared" ca="1" si="18"/>
        <v>4.1674892783651414</v>
      </c>
      <c r="D79" s="2">
        <f t="shared" ca="1" si="11"/>
        <v>1.442294203776159</v>
      </c>
      <c r="E79" s="2">
        <f t="shared" ca="1" si="19"/>
        <v>6.6616576182693104</v>
      </c>
      <c r="G79" s="2">
        <f t="shared" ca="1" si="20"/>
        <v>1.442294203776159</v>
      </c>
      <c r="H79" s="2">
        <f t="shared" ca="1" si="12"/>
        <v>0.22305389221556887</v>
      </c>
      <c r="I79" s="2">
        <f t="shared" ca="1" si="13"/>
        <v>-0.76191994645949512</v>
      </c>
      <c r="J79" s="2">
        <f t="shared" ca="1" si="14"/>
        <v>0.25238429037075716</v>
      </c>
      <c r="K79" s="2">
        <f t="shared" ca="1" si="15"/>
        <v>0.36623504286262265</v>
      </c>
      <c r="L79" s="2">
        <f t="shared" ca="1" si="16"/>
        <v>-1.3768023912554699</v>
      </c>
    </row>
    <row r="80" spans="2:12" x14ac:dyDescent="0.2">
      <c r="B80" s="2">
        <f t="shared" ca="1" si="17"/>
        <v>0.1962579087921846</v>
      </c>
      <c r="C80" s="2">
        <f t="shared" ca="1" si="18"/>
        <v>3.0381931423752286</v>
      </c>
      <c r="D80" s="2">
        <f t="shared" ca="1" si="11"/>
        <v>3.8895795979203269</v>
      </c>
      <c r="E80" s="2">
        <f t="shared" ca="1" si="19"/>
        <v>3.8843869626711149</v>
      </c>
      <c r="G80" s="2">
        <f t="shared" ca="1" si="20"/>
        <v>3.8895795979203269</v>
      </c>
      <c r="H80" s="2">
        <f t="shared" ca="1" si="12"/>
        <v>0.80189620758483027</v>
      </c>
      <c r="I80" s="2">
        <f t="shared" ca="1" si="13"/>
        <v>0.84841375522082119</v>
      </c>
      <c r="J80" s="2">
        <f t="shared" ca="1" si="14"/>
        <v>1.6189641815175646</v>
      </c>
      <c r="K80" s="2">
        <f t="shared" ca="1" si="15"/>
        <v>1.3583010792760453</v>
      </c>
      <c r="L80" s="2">
        <f t="shared" ca="1" si="16"/>
        <v>0.48178655061973386</v>
      </c>
    </row>
    <row r="81" spans="2:12" x14ac:dyDescent="0.2">
      <c r="B81" s="2">
        <f t="shared" ca="1" si="17"/>
        <v>0.17011180760213052</v>
      </c>
      <c r="C81" s="2">
        <f t="shared" ca="1" si="18"/>
        <v>5.4399528792510861</v>
      </c>
      <c r="D81" s="2">
        <f t="shared" ca="1" si="11"/>
        <v>2.5279179440175295</v>
      </c>
      <c r="E81" s="2">
        <f t="shared" ca="1" si="19"/>
        <v>3.5844842408013231</v>
      </c>
      <c r="G81" s="2">
        <f t="shared" ca="1" si="20"/>
        <v>2.5279179440175295</v>
      </c>
      <c r="H81" s="2">
        <f t="shared" ca="1" si="12"/>
        <v>0.52744510978043913</v>
      </c>
      <c r="I81" s="2">
        <f t="shared" ca="1" si="13"/>
        <v>6.8849042454066312E-2</v>
      </c>
      <c r="J81" s="2">
        <f t="shared" ca="1" si="14"/>
        <v>0.74960136901867713</v>
      </c>
      <c r="K81" s="2">
        <f t="shared" ca="1" si="15"/>
        <v>0.92739601690398565</v>
      </c>
      <c r="L81" s="2">
        <f t="shared" ca="1" si="16"/>
        <v>-0.2882137217273123</v>
      </c>
    </row>
    <row r="82" spans="2:12" x14ac:dyDescent="0.2">
      <c r="B82" s="2">
        <f t="shared" ca="1" si="17"/>
        <v>0.18873838018953368</v>
      </c>
      <c r="C82" s="2">
        <f t="shared" ca="1" si="18"/>
        <v>3.0523631685144643</v>
      </c>
      <c r="D82" s="2">
        <f t="shared" ca="1" si="11"/>
        <v>4.4573817666148052</v>
      </c>
      <c r="E82" s="2">
        <f t="shared" ca="1" si="19"/>
        <v>2.3821443216157938</v>
      </c>
      <c r="G82" s="2">
        <f t="shared" ca="1" si="20"/>
        <v>4.4573817666148052</v>
      </c>
      <c r="H82" s="2">
        <f t="shared" ca="1" si="12"/>
        <v>0.88672654690618757</v>
      </c>
      <c r="I82" s="2">
        <f t="shared" ca="1" si="13"/>
        <v>1.2093018348920097</v>
      </c>
      <c r="J82" s="2">
        <f t="shared" ca="1" si="14"/>
        <v>2.1779504447233524</v>
      </c>
      <c r="K82" s="2">
        <f t="shared" ca="1" si="15"/>
        <v>1.4945615458077062</v>
      </c>
      <c r="L82" s="2">
        <f t="shared" ca="1" si="16"/>
        <v>0.77838427159965162</v>
      </c>
    </row>
    <row r="83" spans="2:12" x14ac:dyDescent="0.2">
      <c r="B83" s="2">
        <f t="shared" ca="1" si="17"/>
        <v>0.42055569030577372</v>
      </c>
      <c r="C83" s="2">
        <f t="shared" ca="1" si="18"/>
        <v>2.4911529109005333</v>
      </c>
      <c r="D83" s="2">
        <f t="shared" ca="1" si="11"/>
        <v>3.7212036353244056</v>
      </c>
      <c r="E83" s="2">
        <f t="shared" ca="1" si="19"/>
        <v>23.921511631281597</v>
      </c>
      <c r="G83" s="2">
        <f t="shared" ca="1" si="20"/>
        <v>3.7212036353244056</v>
      </c>
      <c r="H83" s="2">
        <f t="shared" ca="1" si="12"/>
        <v>0.78193612774451093</v>
      </c>
      <c r="I83" s="2">
        <f t="shared" ca="1" si="13"/>
        <v>0.77874873018302038</v>
      </c>
      <c r="J83" s="2">
        <f t="shared" ca="1" si="14"/>
        <v>1.522967267109165</v>
      </c>
      <c r="K83" s="2">
        <f t="shared" ca="1" si="15"/>
        <v>1.3140471738343964</v>
      </c>
      <c r="L83" s="2">
        <f t="shared" ca="1" si="16"/>
        <v>0.4206605813046243</v>
      </c>
    </row>
    <row r="84" spans="2:12" x14ac:dyDescent="0.2">
      <c r="B84" s="2">
        <f t="shared" ca="1" si="17"/>
        <v>0.15542580008308618</v>
      </c>
      <c r="C84" s="2">
        <f t="shared" ca="1" si="18"/>
        <v>4.9629342750554173</v>
      </c>
      <c r="D84" s="2">
        <f t="shared" ca="1" si="11"/>
        <v>3.955369663889333</v>
      </c>
      <c r="E84" s="2">
        <f t="shared" ca="1" si="19"/>
        <v>0.28814182915973352</v>
      </c>
      <c r="G84" s="2">
        <f t="shared" ca="1" si="20"/>
        <v>3.955369663889333</v>
      </c>
      <c r="H84" s="2">
        <f t="shared" ca="1" si="12"/>
        <v>0.81187624750498999</v>
      </c>
      <c r="I84" s="2">
        <f t="shared" ca="1" si="13"/>
        <v>0.88483152301530998</v>
      </c>
      <c r="J84" s="2">
        <f t="shared" ca="1" si="14"/>
        <v>1.6706552747567445</v>
      </c>
      <c r="K84" s="2">
        <f t="shared" ca="1" si="15"/>
        <v>1.3750740643333044</v>
      </c>
      <c r="L84" s="2">
        <f t="shared" ca="1" si="16"/>
        <v>0.51321592956158502</v>
      </c>
    </row>
    <row r="85" spans="2:12" x14ac:dyDescent="0.2">
      <c r="B85" s="2">
        <f t="shared" ca="1" si="17"/>
        <v>1.0764712365717787E-2</v>
      </c>
      <c r="C85" s="2">
        <f t="shared" ca="1" si="18"/>
        <v>1.6577411976106045</v>
      </c>
      <c r="D85" s="2">
        <f t="shared" ca="1" si="11"/>
        <v>2.7460667378318697</v>
      </c>
      <c r="E85" s="2">
        <f t="shared" ca="1" si="19"/>
        <v>1.0315613284594871</v>
      </c>
      <c r="G85" s="2">
        <f t="shared" ca="1" si="20"/>
        <v>2.7460667378318697</v>
      </c>
      <c r="H85" s="2">
        <f t="shared" ca="1" si="12"/>
        <v>0.5923153692614771</v>
      </c>
      <c r="I85" s="2">
        <f t="shared" ca="1" si="13"/>
        <v>0.2335050334137195</v>
      </c>
      <c r="J85" s="2">
        <f t="shared" ca="1" si="14"/>
        <v>0.8972613673447527</v>
      </c>
      <c r="K85" s="2">
        <f t="shared" ca="1" si="15"/>
        <v>1.0101696107037168</v>
      </c>
      <c r="L85" s="2">
        <f t="shared" ca="1" si="16"/>
        <v>-0.10840807994049304</v>
      </c>
    </row>
    <row r="86" spans="2:12" x14ac:dyDescent="0.2">
      <c r="B86" s="2">
        <f t="shared" ca="1" si="17"/>
        <v>0.10306546135476381</v>
      </c>
      <c r="C86" s="2">
        <f t="shared" ca="1" si="18"/>
        <v>3.7722586012637254</v>
      </c>
      <c r="D86" s="2">
        <f t="shared" ca="1" si="11"/>
        <v>4.9834232850799545</v>
      </c>
      <c r="E86" s="2">
        <f t="shared" ca="1" si="19"/>
        <v>5.0770688773670233E-2</v>
      </c>
      <c r="G86" s="2">
        <f t="shared" ca="1" si="20"/>
        <v>4.9834232850799545</v>
      </c>
      <c r="H86" s="2">
        <f t="shared" ca="1" si="12"/>
        <v>0.92165668662674638</v>
      </c>
      <c r="I86" s="2">
        <f t="shared" ca="1" si="13"/>
        <v>1.4163036257244219</v>
      </c>
      <c r="J86" s="2">
        <f t="shared" ca="1" si="14"/>
        <v>2.5466546568564459</v>
      </c>
      <c r="K86" s="2">
        <f t="shared" ca="1" si="15"/>
        <v>1.6061170615233937</v>
      </c>
      <c r="L86" s="2">
        <f t="shared" ca="1" si="16"/>
        <v>0.93478059860513385</v>
      </c>
    </row>
    <row r="87" spans="2:12" x14ac:dyDescent="0.2">
      <c r="B87" s="2">
        <f t="shared" ca="1" si="17"/>
        <v>0.22262791600001211</v>
      </c>
      <c r="C87" s="2">
        <f t="shared" ca="1" si="18"/>
        <v>3.7052857942121182</v>
      </c>
      <c r="D87" s="2">
        <f t="shared" ca="1" si="11"/>
        <v>1.6718466286371925</v>
      </c>
      <c r="E87" s="2">
        <f t="shared" ca="1" si="19"/>
        <v>2.7433453506948049</v>
      </c>
      <c r="G87" s="2">
        <f t="shared" ca="1" si="20"/>
        <v>1.6718466286371925</v>
      </c>
      <c r="H87" s="2">
        <f t="shared" ca="1" si="12"/>
        <v>0.30289421157684632</v>
      </c>
      <c r="I87" s="2">
        <f t="shared" ca="1" si="13"/>
        <v>-0.51609447991924218</v>
      </c>
      <c r="J87" s="2">
        <f t="shared" ca="1" si="14"/>
        <v>0.36081810294779354</v>
      </c>
      <c r="K87" s="2">
        <f t="shared" ca="1" si="15"/>
        <v>0.51392878117114604</v>
      </c>
      <c r="L87" s="2">
        <f t="shared" ca="1" si="16"/>
        <v>-1.0193813175850879</v>
      </c>
    </row>
    <row r="88" spans="2:12" x14ac:dyDescent="0.2">
      <c r="B88" s="2">
        <f t="shared" ca="1" si="17"/>
        <v>3.4010520338420953E-2</v>
      </c>
      <c r="C88" s="2">
        <f t="shared" ca="1" si="18"/>
        <v>5.3056777779087696</v>
      </c>
      <c r="D88" s="2">
        <f t="shared" ca="1" si="11"/>
        <v>0.27448133229741462</v>
      </c>
      <c r="E88" s="2">
        <f t="shared" ca="1" si="19"/>
        <v>0.36312069231294647</v>
      </c>
      <c r="G88" s="2">
        <f t="shared" ca="1" si="20"/>
        <v>0.27448133229741462</v>
      </c>
      <c r="H88" s="2">
        <f t="shared" ca="1" si="12"/>
        <v>8.4830339321357289E-3</v>
      </c>
      <c r="I88" s="2">
        <f t="shared" ca="1" si="13"/>
        <v>-2.3874422545356238</v>
      </c>
      <c r="J88" s="2">
        <f t="shared" ca="1" si="14"/>
        <v>8.5192196529385155E-3</v>
      </c>
      <c r="K88" s="2">
        <f t="shared" ca="1" si="15"/>
        <v>-1.2928720265475753</v>
      </c>
      <c r="L88" s="2">
        <f t="shared" ca="1" si="16"/>
        <v>-4.765430532366226</v>
      </c>
    </row>
    <row r="89" spans="2:12" x14ac:dyDescent="0.2">
      <c r="B89" s="2">
        <f t="shared" ca="1" si="17"/>
        <v>1.1196831051889697</v>
      </c>
      <c r="C89" s="2">
        <f t="shared" ca="1" si="18"/>
        <v>5.0247868776565099</v>
      </c>
      <c r="D89" s="2">
        <f t="shared" ca="1" si="11"/>
        <v>2.5976525489516393</v>
      </c>
      <c r="E89" s="2">
        <f t="shared" ca="1" si="19"/>
        <v>0.77208496977509677</v>
      </c>
      <c r="G89" s="2">
        <f t="shared" ca="1" si="20"/>
        <v>2.5976525489516393</v>
      </c>
      <c r="H89" s="2">
        <f t="shared" ca="1" si="12"/>
        <v>0.56237524950099804</v>
      </c>
      <c r="I89" s="2">
        <f t="shared" ca="1" si="13"/>
        <v>0.15699409614643048</v>
      </c>
      <c r="J89" s="2">
        <f t="shared" ca="1" si="14"/>
        <v>0.82639346983257245</v>
      </c>
      <c r="K89" s="2">
        <f t="shared" ca="1" si="15"/>
        <v>0.95460817141079501</v>
      </c>
      <c r="L89" s="2">
        <f t="shared" ca="1" si="16"/>
        <v>-0.19068426315302506</v>
      </c>
    </row>
    <row r="90" spans="2:12" x14ac:dyDescent="0.2">
      <c r="B90" s="2">
        <f t="shared" ca="1" si="17"/>
        <v>3.319742701636956E-2</v>
      </c>
      <c r="C90" s="2">
        <f t="shared" ca="1" si="18"/>
        <v>5.0629939498329275</v>
      </c>
      <c r="D90" s="2">
        <f t="shared" ca="1" si="11"/>
        <v>2.3749407881670597</v>
      </c>
      <c r="E90" s="2">
        <f t="shared" ca="1" si="19"/>
        <v>2.7318621769339901</v>
      </c>
      <c r="G90" s="2">
        <f t="shared" ca="1" si="20"/>
        <v>2.3749407881670597</v>
      </c>
      <c r="H90" s="2">
        <f t="shared" ca="1" si="12"/>
        <v>0.47754491017964074</v>
      </c>
      <c r="I90" s="2">
        <f t="shared" ca="1" si="13"/>
        <v>-5.6316317022151882E-2</v>
      </c>
      <c r="J90" s="2">
        <f t="shared" ca="1" si="14"/>
        <v>0.64921625133421856</v>
      </c>
      <c r="K90" s="2">
        <f t="shared" ca="1" si="15"/>
        <v>0.86497250587773444</v>
      </c>
      <c r="L90" s="2">
        <f t="shared" ca="1" si="16"/>
        <v>-0.43198941079269715</v>
      </c>
    </row>
    <row r="91" spans="2:12" x14ac:dyDescent="0.2">
      <c r="B91" s="2">
        <f t="shared" ca="1" si="17"/>
        <v>0.84266805378748744</v>
      </c>
      <c r="C91" s="2">
        <f t="shared" ca="1" si="18"/>
        <v>2.4544099757069544</v>
      </c>
      <c r="D91" s="2">
        <f t="shared" ca="1" si="11"/>
        <v>2.0849364220860522</v>
      </c>
      <c r="E91" s="2">
        <f t="shared" ca="1" si="19"/>
        <v>0.10530632759413892</v>
      </c>
      <c r="G91" s="2">
        <f t="shared" ca="1" si="20"/>
        <v>2.0849364220860522</v>
      </c>
      <c r="H91" s="2">
        <f t="shared" ca="1" si="12"/>
        <v>0.4026946107784431</v>
      </c>
      <c r="I91" s="2">
        <f t="shared" ca="1" si="13"/>
        <v>-0.24637853400043941</v>
      </c>
      <c r="J91" s="2">
        <f t="shared" ca="1" si="14"/>
        <v>0.51532675664678218</v>
      </c>
      <c r="K91" s="2">
        <f t="shared" ca="1" si="15"/>
        <v>0.73473836178155216</v>
      </c>
      <c r="L91" s="2">
        <f t="shared" ca="1" si="16"/>
        <v>-0.66295410058926507</v>
      </c>
    </row>
    <row r="92" spans="2:12" x14ac:dyDescent="0.2">
      <c r="B92" s="2">
        <f t="shared" ca="1" si="17"/>
        <v>0.25491316593933006</v>
      </c>
      <c r="C92" s="2">
        <f t="shared" ca="1" si="18"/>
        <v>5.3249905293065858</v>
      </c>
      <c r="D92" s="2">
        <f t="shared" ca="1" si="11"/>
        <v>0.7321521625321572</v>
      </c>
      <c r="E92" s="2">
        <f t="shared" ca="1" si="19"/>
        <v>0.63466098652049974</v>
      </c>
      <c r="G92" s="2">
        <f t="shared" ca="1" si="20"/>
        <v>0.7321521625321572</v>
      </c>
      <c r="H92" s="2">
        <f t="shared" ca="1" si="12"/>
        <v>8.3333333333333329E-2</v>
      </c>
      <c r="I92" s="2">
        <f t="shared" ca="1" si="13"/>
        <v>-1.3829941271006392</v>
      </c>
      <c r="J92" s="2">
        <f t="shared" ca="1" si="14"/>
        <v>8.701137698962981E-2</v>
      </c>
      <c r="K92" s="2">
        <f t="shared" ca="1" si="15"/>
        <v>-0.31176691431159065</v>
      </c>
      <c r="L92" s="2">
        <f t="shared" ca="1" si="16"/>
        <v>-2.441716398881459</v>
      </c>
    </row>
    <row r="93" spans="2:12" x14ac:dyDescent="0.2">
      <c r="B93" s="2">
        <f t="shared" ca="1" si="17"/>
        <v>0.9295829520797475</v>
      </c>
      <c r="C93" s="2">
        <f t="shared" ca="1" si="18"/>
        <v>2.5897160163425643</v>
      </c>
      <c r="D93" s="2">
        <f t="shared" ca="1" si="11"/>
        <v>1.1142325013555272</v>
      </c>
      <c r="E93" s="2">
        <f t="shared" ca="1" si="19"/>
        <v>10.067198353102919</v>
      </c>
      <c r="G93" s="2">
        <f t="shared" ca="1" si="20"/>
        <v>1.1142325013555272</v>
      </c>
      <c r="H93" s="2">
        <f t="shared" ca="1" si="12"/>
        <v>0.15319361277445109</v>
      </c>
      <c r="I93" s="2">
        <f t="shared" ca="1" si="13"/>
        <v>-1.0228321261036526</v>
      </c>
      <c r="J93" s="2">
        <f t="shared" ca="1" si="14"/>
        <v>0.1662831969705291</v>
      </c>
      <c r="K93" s="2">
        <f t="shared" ca="1" si="15"/>
        <v>0.10816582830615955</v>
      </c>
      <c r="L93" s="2">
        <f t="shared" ca="1" si="16"/>
        <v>-1.7940629383540372</v>
      </c>
    </row>
    <row r="94" spans="2:12" x14ac:dyDescent="0.2">
      <c r="B94" s="2">
        <f t="shared" ca="1" si="17"/>
        <v>0.24052014734021143</v>
      </c>
      <c r="C94" s="2">
        <f t="shared" ca="1" si="18"/>
        <v>4.143150812386093</v>
      </c>
      <c r="D94" s="2">
        <f t="shared" ca="1" si="11"/>
        <v>1.9968899397444613</v>
      </c>
      <c r="E94" s="2">
        <f t="shared" ca="1" si="19"/>
        <v>2.7381115597585053</v>
      </c>
      <c r="G94" s="2">
        <f t="shared" ca="1" si="20"/>
        <v>1.9968899397444613</v>
      </c>
      <c r="H94" s="2">
        <f t="shared" ca="1" si="12"/>
        <v>0.36776447105788423</v>
      </c>
      <c r="I94" s="2">
        <f t="shared" ca="1" si="13"/>
        <v>-0.33778005379514503</v>
      </c>
      <c r="J94" s="2">
        <f t="shared" ca="1" si="14"/>
        <v>0.45849328188361638</v>
      </c>
      <c r="K94" s="2">
        <f t="shared" ca="1" si="15"/>
        <v>0.69159094011794731</v>
      </c>
      <c r="L94" s="2">
        <f t="shared" ca="1" si="16"/>
        <v>-0.77980963977329976</v>
      </c>
    </row>
    <row r="95" spans="2:12" x14ac:dyDescent="0.2">
      <c r="B95" s="2">
        <f t="shared" ca="1" si="17"/>
        <v>0.31029247377920705</v>
      </c>
      <c r="C95" s="2">
        <f t="shared" ca="1" si="18"/>
        <v>2.3660246527613471</v>
      </c>
      <c r="D95" s="2">
        <f t="shared" ca="1" si="11"/>
        <v>0.70298803200063964</v>
      </c>
      <c r="E95" s="2">
        <f t="shared" ca="1" si="19"/>
        <v>0.12226598145550538</v>
      </c>
      <c r="G95" s="2">
        <f t="shared" ca="1" si="20"/>
        <v>0.70298803200063964</v>
      </c>
      <c r="H95" s="2">
        <f t="shared" ca="1" si="12"/>
        <v>6.8363273453093801E-2</v>
      </c>
      <c r="I95" s="2">
        <f t="shared" ca="1" si="13"/>
        <v>-1.4880923263362802</v>
      </c>
      <c r="J95" s="2">
        <f t="shared" ca="1" si="14"/>
        <v>7.0812318663032781E-2</v>
      </c>
      <c r="K95" s="2">
        <f t="shared" ca="1" si="15"/>
        <v>-0.35241541149755212</v>
      </c>
      <c r="L95" s="2">
        <f t="shared" ca="1" si="16"/>
        <v>-2.6477223010016706</v>
      </c>
    </row>
    <row r="96" spans="2:12" x14ac:dyDescent="0.2">
      <c r="B96" s="2">
        <f t="shared" ca="1" si="17"/>
        <v>0.35935469824891442</v>
      </c>
      <c r="C96" s="2">
        <f t="shared" ca="1" si="18"/>
        <v>0.43089823129974958</v>
      </c>
      <c r="D96" s="2">
        <f t="shared" ca="1" si="11"/>
        <v>4.138423454608942</v>
      </c>
      <c r="E96" s="2">
        <f t="shared" ca="1" si="19"/>
        <v>3.6755940040217525E-2</v>
      </c>
      <c r="G96" s="2">
        <f t="shared" ca="1" si="20"/>
        <v>4.138423454608942</v>
      </c>
      <c r="H96" s="2">
        <f t="shared" ca="1" si="12"/>
        <v>0.84181636726546893</v>
      </c>
      <c r="I96" s="2">
        <f t="shared" ca="1" si="13"/>
        <v>1.0019509868815022</v>
      </c>
      <c r="J96" s="2">
        <f t="shared" ca="1" si="14"/>
        <v>1.8439986883274739</v>
      </c>
      <c r="K96" s="2">
        <f t="shared" ca="1" si="15"/>
        <v>1.4203149072459458</v>
      </c>
      <c r="L96" s="2">
        <f t="shared" ca="1" si="16"/>
        <v>0.61193641381499175</v>
      </c>
    </row>
    <row r="97" spans="2:12" x14ac:dyDescent="0.2">
      <c r="B97" s="2">
        <f t="shared" ca="1" si="17"/>
        <v>0.61709892633998964</v>
      </c>
      <c r="C97" s="2">
        <f t="shared" ca="1" si="18"/>
        <v>4.3697168120819843</v>
      </c>
      <c r="D97" s="2">
        <f t="shared" ca="1" si="11"/>
        <v>2.2908726623999573</v>
      </c>
      <c r="E97" s="2">
        <f t="shared" ca="1" si="19"/>
        <v>2.6138760425856105</v>
      </c>
      <c r="G97" s="2">
        <f t="shared" ca="1" si="20"/>
        <v>2.2908726623999573</v>
      </c>
      <c r="H97" s="2">
        <f t="shared" ca="1" si="12"/>
        <v>0.44760479041916168</v>
      </c>
      <c r="I97" s="2">
        <f t="shared" ca="1" si="13"/>
        <v>-0.13171517670012142</v>
      </c>
      <c r="J97" s="2">
        <f t="shared" ca="1" si="14"/>
        <v>0.5934915294961185</v>
      </c>
      <c r="K97" s="2">
        <f t="shared" ca="1" si="15"/>
        <v>0.82893282025922754</v>
      </c>
      <c r="L97" s="2">
        <f t="shared" ca="1" si="16"/>
        <v>-0.52173233715537659</v>
      </c>
    </row>
    <row r="98" spans="2:12" x14ac:dyDescent="0.2">
      <c r="B98" s="2">
        <f t="shared" ca="1" si="17"/>
        <v>0.18478351194802567</v>
      </c>
      <c r="C98" s="2">
        <f t="shared" ca="1" si="18"/>
        <v>3.998098639396034</v>
      </c>
      <c r="D98" s="2">
        <f t="shared" ca="1" si="11"/>
        <v>0.90986313426661236</v>
      </c>
      <c r="E98" s="2">
        <f t="shared" ca="1" si="19"/>
        <v>0.18439406030600344</v>
      </c>
      <c r="G98" s="2">
        <f t="shared" ca="1" si="20"/>
        <v>0.90986313426661236</v>
      </c>
      <c r="H98" s="2">
        <f t="shared" ca="1" si="12"/>
        <v>0.11327345309381237</v>
      </c>
      <c r="I98" s="2">
        <f t="shared" ca="1" si="13"/>
        <v>-1.2093018348920097</v>
      </c>
      <c r="J98" s="2">
        <f t="shared" ca="1" si="14"/>
        <v>0.12021863405010415</v>
      </c>
      <c r="K98" s="2">
        <f t="shared" ca="1" si="15"/>
        <v>-9.4461092687563586E-2</v>
      </c>
      <c r="L98" s="2">
        <f t="shared" ca="1" si="16"/>
        <v>-2.118443243520979</v>
      </c>
    </row>
    <row r="99" spans="2:12" x14ac:dyDescent="0.2">
      <c r="B99" s="2">
        <f t="shared" ca="1" si="17"/>
        <v>0.29343691554524781</v>
      </c>
      <c r="C99" s="2">
        <f t="shared" ca="1" si="18"/>
        <v>2.2578924717861359</v>
      </c>
      <c r="D99" s="2">
        <f t="shared" ca="1" si="11"/>
        <v>2.6012597919425113</v>
      </c>
      <c r="E99" s="2">
        <f t="shared" ca="1" si="19"/>
        <v>3.9641520331963624</v>
      </c>
      <c r="G99" s="2">
        <f t="shared" ca="1" si="20"/>
        <v>2.6012597919425113</v>
      </c>
      <c r="H99" s="2">
        <f t="shared" ca="1" si="12"/>
        <v>0.56736526946107779</v>
      </c>
      <c r="I99" s="2">
        <f t="shared" ca="1" si="13"/>
        <v>0.16967026370190358</v>
      </c>
      <c r="J99" s="2">
        <f t="shared" ca="1" si="14"/>
        <v>0.83786148542421346</v>
      </c>
      <c r="K99" s="2">
        <f t="shared" ca="1" si="15"/>
        <v>0.95599586304058704</v>
      </c>
      <c r="L99" s="2">
        <f t="shared" ca="1" si="16"/>
        <v>-0.17690248401880565</v>
      </c>
    </row>
    <row r="100" spans="2:12" x14ac:dyDescent="0.2">
      <c r="B100" s="2">
        <f t="shared" ca="1" si="17"/>
        <v>0.50593219821600677</v>
      </c>
      <c r="C100" s="2">
        <f t="shared" ca="1" si="18"/>
        <v>4.2368401240438853</v>
      </c>
      <c r="D100" s="2">
        <f t="shared" ca="1" si="11"/>
        <v>1.5884949208582884</v>
      </c>
      <c r="E100" s="2">
        <f t="shared" ca="1" si="19"/>
        <v>3.5617029856355149</v>
      </c>
      <c r="G100" s="2">
        <f t="shared" ca="1" si="20"/>
        <v>1.5884949208582884</v>
      </c>
      <c r="H100" s="2">
        <f t="shared" ca="1" si="12"/>
        <v>0.27295409181636726</v>
      </c>
      <c r="I100" s="2">
        <f t="shared" ca="1" si="13"/>
        <v>-0.60390292558359804</v>
      </c>
      <c r="J100" s="2">
        <f t="shared" ca="1" si="14"/>
        <v>0.31876565600955065</v>
      </c>
      <c r="K100" s="2">
        <f t="shared" ca="1" si="15"/>
        <v>0.46278697727711476</v>
      </c>
      <c r="L100" s="2">
        <f t="shared" ca="1" si="16"/>
        <v>-1.1432990668229883</v>
      </c>
    </row>
    <row r="101" spans="2:12" x14ac:dyDescent="0.2">
      <c r="B101" s="2">
        <f t="shared" ca="1" si="17"/>
        <v>0.65571270722042241</v>
      </c>
      <c r="C101" s="2">
        <f t="shared" ca="1" si="18"/>
        <v>1.7767506250601337</v>
      </c>
      <c r="D101" s="2">
        <f t="shared" ca="1" si="11"/>
        <v>2.8471524480138788</v>
      </c>
      <c r="E101" s="2">
        <f t="shared" ca="1" si="19"/>
        <v>1.4245173240895532</v>
      </c>
      <c r="G101" s="2">
        <f t="shared" ca="1" si="20"/>
        <v>2.8471524480138788</v>
      </c>
      <c r="H101" s="2">
        <f t="shared" ca="1" si="12"/>
        <v>0.62225548902195604</v>
      </c>
      <c r="I101" s="2">
        <f t="shared" ca="1" si="13"/>
        <v>0.31140990888038406</v>
      </c>
      <c r="J101" s="2">
        <f t="shared" ca="1" si="14"/>
        <v>0.97353720876730654</v>
      </c>
      <c r="K101" s="2">
        <f t="shared" ca="1" si="15"/>
        <v>1.0463193537586561</v>
      </c>
      <c r="L101" s="2">
        <f t="shared" ca="1" si="16"/>
        <v>-2.6819233259523571E-2</v>
      </c>
    </row>
    <row r="102" spans="2:12" x14ac:dyDescent="0.2">
      <c r="B102" s="2">
        <f t="shared" ca="1" si="17"/>
        <v>0.72371819833985851</v>
      </c>
      <c r="C102" s="2">
        <f t="shared" ca="1" si="18"/>
        <v>5.2007680378450738</v>
      </c>
      <c r="D102" s="2">
        <f t="shared" ca="1" si="11"/>
        <v>2.2289431092757761</v>
      </c>
      <c r="E102" s="2">
        <f t="shared" ca="1" si="19"/>
        <v>28.84723193159282</v>
      </c>
      <c r="G102" s="2">
        <f t="shared" ca="1" si="20"/>
        <v>2.2289431092757761</v>
      </c>
      <c r="H102" s="2">
        <f t="shared" ca="1" si="12"/>
        <v>0.42265469061876249</v>
      </c>
      <c r="I102" s="2">
        <f t="shared" ca="1" si="13"/>
        <v>-0.19510674636432496</v>
      </c>
      <c r="J102" s="2">
        <f t="shared" ca="1" si="14"/>
        <v>0.54931473501107886</v>
      </c>
      <c r="K102" s="2">
        <f t="shared" ca="1" si="15"/>
        <v>0.80152753109720565</v>
      </c>
      <c r="L102" s="2">
        <f t="shared" ca="1" si="16"/>
        <v>-0.59908371392311532</v>
      </c>
    </row>
    <row r="103" spans="2:12" x14ac:dyDescent="0.2">
      <c r="B103" s="2">
        <f t="shared" ca="1" si="17"/>
        <v>0.34896774732805574</v>
      </c>
      <c r="C103" s="2">
        <f t="shared" ca="1" si="18"/>
        <v>3.5899763522383741</v>
      </c>
      <c r="D103" s="2">
        <f t="shared" ca="1" si="11"/>
        <v>2.407555818577626</v>
      </c>
      <c r="E103" s="2">
        <f t="shared" ca="1" si="19"/>
        <v>0.57227655563784885</v>
      </c>
      <c r="G103" s="2">
        <f t="shared" ca="1" si="20"/>
        <v>2.407555818577626</v>
      </c>
      <c r="H103" s="2">
        <f t="shared" ca="1" si="12"/>
        <v>0.49750499001996007</v>
      </c>
      <c r="I103" s="2">
        <f t="shared" ca="1" si="13"/>
        <v>-6.2541033315154067E-3</v>
      </c>
      <c r="J103" s="2">
        <f t="shared" ca="1" si="14"/>
        <v>0.68816956948619312</v>
      </c>
      <c r="K103" s="2">
        <f t="shared" ca="1" si="15"/>
        <v>0.87861204970802564</v>
      </c>
      <c r="L103" s="2">
        <f t="shared" ca="1" si="16"/>
        <v>-0.37372000414041934</v>
      </c>
    </row>
    <row r="104" spans="2:12" x14ac:dyDescent="0.2">
      <c r="B104" s="2">
        <f t="shared" ca="1" si="17"/>
        <v>0.32118480160048674</v>
      </c>
      <c r="C104" s="2">
        <f t="shared" ca="1" si="18"/>
        <v>3.5600367747451198</v>
      </c>
      <c r="D104" s="2">
        <f t="shared" ca="1" si="11"/>
        <v>4.0408310962520497</v>
      </c>
      <c r="E104" s="2">
        <f t="shared" ca="1" si="19"/>
        <v>0.59550991600493175</v>
      </c>
      <c r="G104" s="2">
        <f t="shared" ca="1" si="20"/>
        <v>4.0408310962520497</v>
      </c>
      <c r="H104" s="2">
        <f t="shared" ca="1" si="12"/>
        <v>0.82684630738522946</v>
      </c>
      <c r="I104" s="2">
        <f t="shared" ca="1" si="13"/>
        <v>0.94177590213267615</v>
      </c>
      <c r="J104" s="2">
        <f t="shared" ca="1" si="14"/>
        <v>1.7535756822578958</v>
      </c>
      <c r="K104" s="2">
        <f t="shared" ca="1" si="15"/>
        <v>1.3964503877103116</v>
      </c>
      <c r="L104" s="2">
        <f t="shared" ca="1" si="16"/>
        <v>0.56165695034984586</v>
      </c>
    </row>
    <row r="105" spans="2:12" x14ac:dyDescent="0.2">
      <c r="B105" s="2">
        <f t="shared" ca="1" si="17"/>
        <v>0.49445315030454778</v>
      </c>
      <c r="C105" s="2">
        <f t="shared" ca="1" si="18"/>
        <v>6.3296054699290583</v>
      </c>
      <c r="D105" s="2">
        <f t="shared" ca="1" si="11"/>
        <v>4.6539791773870141</v>
      </c>
      <c r="E105" s="2">
        <f t="shared" ca="1" si="19"/>
        <v>21.682765997367579</v>
      </c>
      <c r="G105" s="2">
        <f t="shared" ca="1" si="20"/>
        <v>4.6539791773870141</v>
      </c>
      <c r="H105" s="2">
        <f t="shared" ca="1" si="12"/>
        <v>0.90668662674650691</v>
      </c>
      <c r="I105" s="2">
        <f t="shared" ca="1" si="13"/>
        <v>1.3206240594830998</v>
      </c>
      <c r="J105" s="2">
        <f t="shared" ca="1" si="14"/>
        <v>2.3717918453501681</v>
      </c>
      <c r="K105" s="2">
        <f t="shared" ca="1" si="15"/>
        <v>1.5377225907375198</v>
      </c>
      <c r="L105" s="2">
        <f t="shared" ca="1" si="16"/>
        <v>0.86364572237339521</v>
      </c>
    </row>
    <row r="106" spans="2:12" x14ac:dyDescent="0.2">
      <c r="B106" s="2">
        <f t="shared" ca="1" si="17"/>
        <v>0.10381820281722071</v>
      </c>
      <c r="C106" s="2">
        <f t="shared" ca="1" si="18"/>
        <v>4.5437019720273346</v>
      </c>
      <c r="D106" s="2">
        <f t="shared" ca="1" si="11"/>
        <v>5.3804621267620716</v>
      </c>
      <c r="E106" s="2">
        <f t="shared" ca="1" si="19"/>
        <v>6.0188358938355668E-2</v>
      </c>
      <c r="G106" s="2">
        <f t="shared" ca="1" si="20"/>
        <v>5.3804621267620716</v>
      </c>
      <c r="H106" s="2">
        <f t="shared" ca="1" si="12"/>
        <v>0.94660678642714557</v>
      </c>
      <c r="I106" s="2">
        <f t="shared" ca="1" si="13"/>
        <v>1.6128070814723268</v>
      </c>
      <c r="J106" s="2">
        <f t="shared" ca="1" si="14"/>
        <v>2.9300716277428469</v>
      </c>
      <c r="K106" s="2">
        <f t="shared" ca="1" si="15"/>
        <v>1.6827742676524138</v>
      </c>
      <c r="L106" s="2">
        <f t="shared" ca="1" si="16"/>
        <v>1.0750268690587861</v>
      </c>
    </row>
    <row r="107" spans="2:12" x14ac:dyDescent="0.2">
      <c r="B107" s="2">
        <f t="shared" ca="1" si="17"/>
        <v>6.5781105755939179E-2</v>
      </c>
      <c r="C107" s="2">
        <f t="shared" ca="1" si="18"/>
        <v>5.9094046055869756</v>
      </c>
      <c r="D107" s="2">
        <f t="shared" ca="1" si="11"/>
        <v>2.5596932647512576</v>
      </c>
      <c r="E107" s="2">
        <f t="shared" ca="1" si="19"/>
        <v>0.71288745035224876</v>
      </c>
      <c r="G107" s="2">
        <f t="shared" ca="1" si="20"/>
        <v>2.5596932647512576</v>
      </c>
      <c r="H107" s="2">
        <f t="shared" ca="1" si="12"/>
        <v>0.5424151696606786</v>
      </c>
      <c r="I107" s="2">
        <f t="shared" ca="1" si="13"/>
        <v>0.10652016045293451</v>
      </c>
      <c r="J107" s="2">
        <f t="shared" ca="1" si="14"/>
        <v>0.7817929899482905</v>
      </c>
      <c r="K107" s="2">
        <f t="shared" ca="1" si="15"/>
        <v>0.93988743285612641</v>
      </c>
      <c r="L107" s="2">
        <f t="shared" ca="1" si="16"/>
        <v>-0.24616529221721672</v>
      </c>
    </row>
    <row r="108" spans="2:12" x14ac:dyDescent="0.2">
      <c r="B108" s="2">
        <f t="shared" ca="1" si="17"/>
        <v>0.1746329658714009</v>
      </c>
      <c r="C108" s="2">
        <f t="shared" ca="1" si="18"/>
        <v>4.8601653564338569</v>
      </c>
      <c r="D108" s="2">
        <f t="shared" ca="1" si="11"/>
        <v>0.25205114261848099</v>
      </c>
      <c r="E108" s="2">
        <f t="shared" ca="1" si="19"/>
        <v>0.27326800400307649</v>
      </c>
      <c r="G108" s="2">
        <f t="shared" ca="1" si="20"/>
        <v>0.25205114261848099</v>
      </c>
      <c r="H108" s="2">
        <f t="shared" ca="1" si="12"/>
        <v>3.4930139720558877E-3</v>
      </c>
      <c r="I108" s="2">
        <f t="shared" ca="1" si="13"/>
        <v>-2.6975095569769199</v>
      </c>
      <c r="J108" s="2">
        <f t="shared" ca="1" si="14"/>
        <v>3.4991287889402384E-3</v>
      </c>
      <c r="K108" s="2">
        <f t="shared" ca="1" si="15"/>
        <v>-1.3781232651629156</v>
      </c>
      <c r="L108" s="2">
        <f t="shared" ca="1" si="16"/>
        <v>-5.6552412589175045</v>
      </c>
    </row>
    <row r="109" spans="2:12" x14ac:dyDescent="0.2">
      <c r="B109" s="2">
        <f t="shared" ca="1" si="17"/>
        <v>0.16520326633819735</v>
      </c>
      <c r="C109" s="2">
        <f t="shared" ca="1" si="18"/>
        <v>3.2870370703637155</v>
      </c>
      <c r="D109" s="2">
        <f t="shared" ca="1" si="11"/>
        <v>2.190604741510418</v>
      </c>
      <c r="E109" s="2">
        <f t="shared" ca="1" si="19"/>
        <v>17.472608411542158</v>
      </c>
      <c r="G109" s="2">
        <f t="shared" ca="1" si="20"/>
        <v>2.190604741510418</v>
      </c>
      <c r="H109" s="2">
        <f t="shared" ca="1" si="12"/>
        <v>0.41766467065868262</v>
      </c>
      <c r="I109" s="2">
        <f t="shared" ca="1" si="13"/>
        <v>-0.20787145065533047</v>
      </c>
      <c r="J109" s="2">
        <f t="shared" ca="1" si="14"/>
        <v>0.54070882991819946</v>
      </c>
      <c r="K109" s="2">
        <f t="shared" ca="1" si="15"/>
        <v>0.78417764338540852</v>
      </c>
      <c r="L109" s="2">
        <f t="shared" ca="1" si="16"/>
        <v>-0.61487435219635722</v>
      </c>
    </row>
    <row r="110" spans="2:12" x14ac:dyDescent="0.2">
      <c r="B110" s="2">
        <f t="shared" ca="1" si="17"/>
        <v>4.4705920557335889E-2</v>
      </c>
      <c r="C110" s="2">
        <f t="shared" ca="1" si="18"/>
        <v>3.9057950507406289</v>
      </c>
      <c r="D110" s="2">
        <f t="shared" ca="1" si="11"/>
        <v>3.3026791267854536</v>
      </c>
      <c r="E110" s="2">
        <f t="shared" ca="1" si="19"/>
        <v>1.2332222596318931</v>
      </c>
      <c r="G110" s="2">
        <f t="shared" ca="1" si="20"/>
        <v>3.3026791267854536</v>
      </c>
      <c r="H110" s="2">
        <f t="shared" ca="1" si="12"/>
        <v>0.70209580838323349</v>
      </c>
      <c r="I110" s="2">
        <f t="shared" ca="1" si="13"/>
        <v>0.5304378584592353</v>
      </c>
      <c r="J110" s="2">
        <f t="shared" ca="1" si="14"/>
        <v>1.2109833488121531</v>
      </c>
      <c r="K110" s="2">
        <f t="shared" ca="1" si="15"/>
        <v>1.1947339956967757</v>
      </c>
      <c r="L110" s="2">
        <f t="shared" ca="1" si="16"/>
        <v>0.19143271452774754</v>
      </c>
    </row>
    <row r="111" spans="2:12" x14ac:dyDescent="0.2">
      <c r="B111" s="2">
        <f t="shared" ca="1" si="17"/>
        <v>0.60661314295491175</v>
      </c>
      <c r="C111" s="2">
        <f t="shared" ca="1" si="18"/>
        <v>3.0777883165116582</v>
      </c>
      <c r="D111" s="2">
        <f t="shared" ca="1" si="11"/>
        <v>4.2905751262111522</v>
      </c>
      <c r="E111" s="2">
        <f t="shared" ca="1" si="19"/>
        <v>39.030138698290905</v>
      </c>
      <c r="G111" s="2">
        <f t="shared" ca="1" si="20"/>
        <v>4.2905751262111522</v>
      </c>
      <c r="H111" s="2">
        <f t="shared" ca="1" si="12"/>
        <v>0.86177644710578838</v>
      </c>
      <c r="I111" s="2">
        <f t="shared" ca="1" si="13"/>
        <v>1.088335314817922</v>
      </c>
      <c r="J111" s="2">
        <f t="shared" ca="1" si="14"/>
        <v>1.9788829560174166</v>
      </c>
      <c r="K111" s="2">
        <f t="shared" ca="1" si="15"/>
        <v>1.4564207860082932</v>
      </c>
      <c r="L111" s="2">
        <f t="shared" ca="1" si="16"/>
        <v>0.68253252187869773</v>
      </c>
    </row>
    <row r="112" spans="2:12" x14ac:dyDescent="0.2">
      <c r="B112" s="2">
        <f t="shared" ca="1" si="17"/>
        <v>2.0908429406550553E-2</v>
      </c>
      <c r="C112" s="2">
        <f t="shared" ca="1" si="18"/>
        <v>4.7514452078045029</v>
      </c>
      <c r="D112" s="2">
        <f t="shared" ca="1" si="11"/>
        <v>1.4620459274137412</v>
      </c>
      <c r="E112" s="2">
        <f t="shared" ca="1" si="19"/>
        <v>1.4018177129184048</v>
      </c>
      <c r="G112" s="2">
        <f t="shared" ca="1" si="20"/>
        <v>1.4620459274137412</v>
      </c>
      <c r="H112" s="2">
        <f t="shared" ca="1" si="12"/>
        <v>0.22804391217564871</v>
      </c>
      <c r="I112" s="2">
        <f t="shared" ca="1" si="13"/>
        <v>-0.74530423031537774</v>
      </c>
      <c r="J112" s="2">
        <f t="shared" ca="1" si="14"/>
        <v>0.25882761163168927</v>
      </c>
      <c r="K112" s="2">
        <f t="shared" ca="1" si="15"/>
        <v>0.37983677493386042</v>
      </c>
      <c r="L112" s="2">
        <f t="shared" ca="1" si="16"/>
        <v>-1.3515930310430357</v>
      </c>
    </row>
    <row r="113" spans="2:12" x14ac:dyDescent="0.2">
      <c r="B113" s="2">
        <f t="shared" ca="1" si="17"/>
        <v>0.10390596604052599</v>
      </c>
      <c r="C113" s="2">
        <f t="shared" ca="1" si="18"/>
        <v>4.418577880325925</v>
      </c>
      <c r="D113" s="2">
        <f t="shared" ca="1" si="11"/>
        <v>3.6209127753446051</v>
      </c>
      <c r="E113" s="2">
        <f t="shared" ca="1" si="19"/>
        <v>14.099748560692142</v>
      </c>
      <c r="G113" s="2">
        <f t="shared" ca="1" si="20"/>
        <v>3.6209127753446051</v>
      </c>
      <c r="H113" s="2">
        <f t="shared" ca="1" si="12"/>
        <v>0.75199600798403188</v>
      </c>
      <c r="I113" s="2">
        <f t="shared" ca="1" si="13"/>
        <v>0.68078430267664325</v>
      </c>
      <c r="J113" s="2">
        <f t="shared" ca="1" si="14"/>
        <v>1.3943104361081264</v>
      </c>
      <c r="K113" s="2">
        <f t="shared" ca="1" si="15"/>
        <v>1.2867261419389944</v>
      </c>
      <c r="L113" s="2">
        <f t="shared" ca="1" si="16"/>
        <v>0.33239998202775339</v>
      </c>
    </row>
    <row r="114" spans="2:12" x14ac:dyDescent="0.2">
      <c r="B114" s="2">
        <f t="shared" ca="1" si="17"/>
        <v>0.39427261416208764</v>
      </c>
      <c r="C114" s="2">
        <f t="shared" ca="1" si="18"/>
        <v>4.5444903191921791</v>
      </c>
      <c r="D114" s="2">
        <f t="shared" ca="1" si="11"/>
        <v>1.8740329667823987</v>
      </c>
      <c r="E114" s="2">
        <f t="shared" ca="1" si="19"/>
        <v>0.16067261618093831</v>
      </c>
      <c r="G114" s="2">
        <f t="shared" ca="1" si="20"/>
        <v>1.8740329667823987</v>
      </c>
      <c r="H114" s="2">
        <f t="shared" ca="1" si="12"/>
        <v>0.3478043912175649</v>
      </c>
      <c r="I114" s="2">
        <f t="shared" ca="1" si="13"/>
        <v>-0.39125496660919462</v>
      </c>
      <c r="J114" s="2">
        <f t="shared" ca="1" si="14"/>
        <v>0.42741074858053352</v>
      </c>
      <c r="K114" s="2">
        <f t="shared" ca="1" si="15"/>
        <v>0.62809277532766683</v>
      </c>
      <c r="L114" s="2">
        <f t="shared" ca="1" si="16"/>
        <v>-0.85000978765212243</v>
      </c>
    </row>
    <row r="115" spans="2:12" x14ac:dyDescent="0.2">
      <c r="B115" s="2">
        <f t="shared" ca="1" si="17"/>
        <v>0.62133836025684019</v>
      </c>
      <c r="C115" s="2">
        <f t="shared" ca="1" si="18"/>
        <v>3.9616795218551428</v>
      </c>
      <c r="D115" s="2">
        <f t="shared" ca="1" si="11"/>
        <v>3.3539568237646931</v>
      </c>
      <c r="E115" s="2">
        <f t="shared" ca="1" si="19"/>
        <v>0.71914242636596593</v>
      </c>
      <c r="G115" s="2">
        <f t="shared" ca="1" si="20"/>
        <v>3.3539568237646931</v>
      </c>
      <c r="H115" s="2">
        <f t="shared" ca="1" si="12"/>
        <v>0.71706586826347296</v>
      </c>
      <c r="I115" s="2">
        <f t="shared" ca="1" si="13"/>
        <v>0.57414709947414444</v>
      </c>
      <c r="J115" s="2">
        <f t="shared" ca="1" si="14"/>
        <v>1.262541158477003</v>
      </c>
      <c r="K115" s="2">
        <f t="shared" ca="1" si="15"/>
        <v>1.2101407902605239</v>
      </c>
      <c r="L115" s="2">
        <f t="shared" ca="1" si="16"/>
        <v>0.2331264824098479</v>
      </c>
    </row>
    <row r="116" spans="2:12" x14ac:dyDescent="0.2">
      <c r="B116" s="2">
        <f t="shared" ca="1" si="17"/>
        <v>0.20620229627948472</v>
      </c>
      <c r="C116" s="2">
        <f t="shared" ca="1" si="18"/>
        <v>5.8574713617103029</v>
      </c>
      <c r="D116" s="2">
        <f t="shared" ca="1" si="11"/>
        <v>4.1051626985403562</v>
      </c>
      <c r="E116" s="2">
        <f t="shared" ca="1" si="19"/>
        <v>9.0721542152017225</v>
      </c>
      <c r="G116" s="2">
        <f t="shared" ca="1" si="20"/>
        <v>4.1051626985403562</v>
      </c>
      <c r="H116" s="2">
        <f t="shared" ca="1" si="12"/>
        <v>0.83682634730538918</v>
      </c>
      <c r="I116" s="2">
        <f t="shared" ca="1" si="13"/>
        <v>0.98149782715935407</v>
      </c>
      <c r="J116" s="2">
        <f t="shared" ca="1" si="14"/>
        <v>1.8129402913075019</v>
      </c>
      <c r="K116" s="2">
        <f t="shared" ca="1" si="15"/>
        <v>1.41224537635536</v>
      </c>
      <c r="L116" s="2">
        <f t="shared" ca="1" si="16"/>
        <v>0.59494999758863676</v>
      </c>
    </row>
    <row r="117" spans="2:12" x14ac:dyDescent="0.2">
      <c r="B117" s="2">
        <f t="shared" ca="1" si="17"/>
        <v>0.18545448307939127</v>
      </c>
      <c r="C117" s="2">
        <f t="shared" ca="1" si="18"/>
        <v>2.4849332634775818</v>
      </c>
      <c r="D117" s="2">
        <f t="shared" ca="1" si="11"/>
        <v>0.49172196864056616</v>
      </c>
      <c r="E117" s="2">
        <f t="shared" ca="1" si="19"/>
        <v>0.32647117125166503</v>
      </c>
      <c r="G117" s="2">
        <f t="shared" ca="1" si="20"/>
        <v>0.49172196864056616</v>
      </c>
      <c r="H117" s="2">
        <f t="shared" ca="1" si="12"/>
        <v>2.8443113772455089E-2</v>
      </c>
      <c r="I117" s="2">
        <f t="shared" ca="1" si="13"/>
        <v>-1.9041839786906032</v>
      </c>
      <c r="J117" s="2">
        <f t="shared" ca="1" si="14"/>
        <v>2.8855456832555762E-2</v>
      </c>
      <c r="K117" s="2">
        <f t="shared" ca="1" si="15"/>
        <v>-0.70984182661058692</v>
      </c>
      <c r="L117" s="2">
        <f t="shared" ca="1" si="16"/>
        <v>-3.545456158937748</v>
      </c>
    </row>
    <row r="118" spans="2:12" x14ac:dyDescent="0.2">
      <c r="B118" s="2">
        <f t="shared" ca="1" si="17"/>
        <v>0.12004479031351371</v>
      </c>
      <c r="C118" s="2">
        <f t="shared" ca="1" si="18"/>
        <v>4.7874872113895952</v>
      </c>
      <c r="D118" s="2">
        <f t="shared" ca="1" si="11"/>
        <v>3.0804530834735093</v>
      </c>
      <c r="E118" s="2">
        <f t="shared" ca="1" si="19"/>
        <v>0.63628382647691539</v>
      </c>
      <c r="G118" s="2">
        <f t="shared" ca="1" si="20"/>
        <v>3.0804530834735093</v>
      </c>
      <c r="H118" s="2">
        <f t="shared" ca="1" si="12"/>
        <v>0.66716566866267457</v>
      </c>
      <c r="I118" s="2">
        <f t="shared" ca="1" si="13"/>
        <v>0.43210009909511987</v>
      </c>
      <c r="J118" s="2">
        <f t="shared" ca="1" si="14"/>
        <v>1.1001104162891315</v>
      </c>
      <c r="K118" s="2">
        <f t="shared" ca="1" si="15"/>
        <v>1.1250766911904668</v>
      </c>
      <c r="L118" s="2">
        <f t="shared" ca="1" si="16"/>
        <v>9.5410553211410926E-2</v>
      </c>
    </row>
    <row r="119" spans="2:12" x14ac:dyDescent="0.2">
      <c r="B119" s="2">
        <f t="shared" ca="1" si="17"/>
        <v>0.43251433646458004</v>
      </c>
      <c r="C119" s="2">
        <f t="shared" ca="1" si="18"/>
        <v>6.8201941366517493</v>
      </c>
      <c r="D119" s="2">
        <f t="shared" ca="1" si="11"/>
        <v>1.6822563871641345</v>
      </c>
      <c r="E119" s="2">
        <f t="shared" ca="1" si="19"/>
        <v>2.9175879047140616</v>
      </c>
      <c r="G119" s="2">
        <f t="shared" ca="1" si="20"/>
        <v>1.6822563871641345</v>
      </c>
      <c r="H119" s="2">
        <f t="shared" ca="1" si="12"/>
        <v>0.31287425149700598</v>
      </c>
      <c r="I119" s="2">
        <f t="shared" ca="1" si="13"/>
        <v>-0.48771954888450458</v>
      </c>
      <c r="J119" s="2">
        <f t="shared" ca="1" si="14"/>
        <v>0.37523796347610056</v>
      </c>
      <c r="K119" s="2">
        <f t="shared" ca="1" si="15"/>
        <v>0.52013597987749804</v>
      </c>
      <c r="L119" s="2">
        <f t="shared" ca="1" si="16"/>
        <v>-0.98019488499606855</v>
      </c>
    </row>
    <row r="120" spans="2:12" x14ac:dyDescent="0.2">
      <c r="B120" s="2">
        <f t="shared" ca="1" si="17"/>
        <v>9.8018434440109062E-2</v>
      </c>
      <c r="C120" s="2">
        <f t="shared" ca="1" si="18"/>
        <v>4.1872432760783296</v>
      </c>
      <c r="D120" s="2">
        <f t="shared" ca="1" si="11"/>
        <v>1.053244862430071</v>
      </c>
      <c r="E120" s="2">
        <f t="shared" ca="1" si="19"/>
        <v>2.004320770388762</v>
      </c>
      <c r="G120" s="2">
        <f t="shared" ca="1" si="20"/>
        <v>1.053244862430071</v>
      </c>
      <c r="H120" s="2">
        <f t="shared" ca="1" si="12"/>
        <v>0.13822355289421157</v>
      </c>
      <c r="I120" s="2">
        <f t="shared" ca="1" si="13"/>
        <v>-1.0883353148179222</v>
      </c>
      <c r="J120" s="2">
        <f t="shared" ca="1" si="14"/>
        <v>0.14875938405807673</v>
      </c>
      <c r="K120" s="2">
        <f t="shared" ca="1" si="15"/>
        <v>5.187574403938227E-2</v>
      </c>
      <c r="L120" s="2">
        <f t="shared" ca="1" si="16"/>
        <v>-1.9054251504415249</v>
      </c>
    </row>
    <row r="121" spans="2:12" x14ac:dyDescent="0.2">
      <c r="B121" s="2">
        <f t="shared" ca="1" si="17"/>
        <v>0.14217775774595637</v>
      </c>
      <c r="C121" s="2">
        <f t="shared" ca="1" si="18"/>
        <v>4.6382375962208862</v>
      </c>
      <c r="D121" s="2">
        <f t="shared" ca="1" si="11"/>
        <v>2.5762637681493339</v>
      </c>
      <c r="E121" s="2">
        <f t="shared" ca="1" si="19"/>
        <v>0.52621009630094406</v>
      </c>
      <c r="G121" s="2">
        <f t="shared" ca="1" si="20"/>
        <v>2.5762637681493339</v>
      </c>
      <c r="H121" s="2">
        <f t="shared" ca="1" si="12"/>
        <v>0.55239520958083832</v>
      </c>
      <c r="I121" s="2">
        <f t="shared" ca="1" si="13"/>
        <v>0.13171517670012142</v>
      </c>
      <c r="J121" s="2">
        <f t="shared" ca="1" si="14"/>
        <v>0.80384460014595926</v>
      </c>
      <c r="K121" s="2">
        <f t="shared" ca="1" si="15"/>
        <v>0.94634019746806064</v>
      </c>
      <c r="L121" s="2">
        <f t="shared" ca="1" si="16"/>
        <v>-0.21834931188536261</v>
      </c>
    </row>
    <row r="122" spans="2:12" x14ac:dyDescent="0.2">
      <c r="B122" s="2">
        <f t="shared" ca="1" si="17"/>
        <v>0.24493599626268794</v>
      </c>
      <c r="C122" s="2">
        <f t="shared" ca="1" si="18"/>
        <v>3.4537043261078582</v>
      </c>
      <c r="D122" s="2">
        <f t="shared" ca="1" si="11"/>
        <v>1.4717384621456482</v>
      </c>
      <c r="E122" s="2">
        <f t="shared" ca="1" si="19"/>
        <v>221.24600200016644</v>
      </c>
      <c r="G122" s="2">
        <f t="shared" ca="1" si="20"/>
        <v>1.4717384621456482</v>
      </c>
      <c r="H122" s="2">
        <f t="shared" ca="1" si="12"/>
        <v>0.2380239520958084</v>
      </c>
      <c r="I122" s="2">
        <f t="shared" ca="1" si="13"/>
        <v>-0.71267336124007763</v>
      </c>
      <c r="J122" s="2">
        <f t="shared" ca="1" si="14"/>
        <v>0.27184015698612302</v>
      </c>
      <c r="K122" s="2">
        <f t="shared" ca="1" si="15"/>
        <v>0.38644432934778772</v>
      </c>
      <c r="L122" s="2">
        <f t="shared" ca="1" si="16"/>
        <v>-1.3025410435641152</v>
      </c>
    </row>
    <row r="123" spans="2:12" x14ac:dyDescent="0.2">
      <c r="B123" s="2">
        <f t="shared" ca="1" si="17"/>
        <v>1.0127534680816053</v>
      </c>
      <c r="C123" s="2">
        <f t="shared" ca="1" si="18"/>
        <v>4.4982310806760362</v>
      </c>
      <c r="D123" s="2">
        <f t="shared" ca="1" si="11"/>
        <v>3.9206900813137233</v>
      </c>
      <c r="E123" s="2">
        <f t="shared" ca="1" si="19"/>
        <v>2.6849426623196013</v>
      </c>
      <c r="G123" s="2">
        <f t="shared" ca="1" si="20"/>
        <v>3.9206900813137233</v>
      </c>
      <c r="H123" s="2">
        <f t="shared" ca="1" si="12"/>
        <v>0.80688622754491013</v>
      </c>
      <c r="I123" s="2">
        <f t="shared" ca="1" si="13"/>
        <v>0.86647898678975666</v>
      </c>
      <c r="J123" s="2">
        <f t="shared" ca="1" si="14"/>
        <v>1.6444757691749734</v>
      </c>
      <c r="K123" s="2">
        <f t="shared" ca="1" si="15"/>
        <v>1.3662676794604061</v>
      </c>
      <c r="L123" s="2">
        <f t="shared" ca="1" si="16"/>
        <v>0.49742165207504246</v>
      </c>
    </row>
    <row r="124" spans="2:12" x14ac:dyDescent="0.2">
      <c r="B124" s="2">
        <f t="shared" ca="1" si="17"/>
        <v>0.1693056441124583</v>
      </c>
      <c r="C124" s="2">
        <f t="shared" ca="1" si="18"/>
        <v>3.0597162584738076</v>
      </c>
      <c r="D124" s="2">
        <f t="shared" ca="1" si="11"/>
        <v>2.6712723480272871</v>
      </c>
      <c r="E124" s="2">
        <f t="shared" ca="1" si="19"/>
        <v>1.038498100477405</v>
      </c>
      <c r="G124" s="2">
        <f t="shared" ca="1" si="20"/>
        <v>2.6712723480272871</v>
      </c>
      <c r="H124" s="2">
        <f t="shared" ca="1" si="12"/>
        <v>0.57734530938123751</v>
      </c>
      <c r="I124" s="2">
        <f t="shared" ca="1" si="13"/>
        <v>0.19510674636432496</v>
      </c>
      <c r="J124" s="2">
        <f t="shared" ca="1" si="14"/>
        <v>0.861199767552701</v>
      </c>
      <c r="K124" s="2">
        <f t="shared" ca="1" si="15"/>
        <v>0.98255489374716953</v>
      </c>
      <c r="L124" s="2">
        <f t="shared" ca="1" si="16"/>
        <v>-0.14942878340290258</v>
      </c>
    </row>
    <row r="125" spans="2:12" x14ac:dyDescent="0.2">
      <c r="B125" s="2">
        <f t="shared" ca="1" si="17"/>
        <v>0.35848423295011411</v>
      </c>
      <c r="C125" s="2">
        <f t="shared" ca="1" si="18"/>
        <v>3.6148166728069246</v>
      </c>
      <c r="D125" s="2">
        <f t="shared" ca="1" si="11"/>
        <v>1.4964507648787206</v>
      </c>
      <c r="E125" s="2">
        <f t="shared" ca="1" si="19"/>
        <v>0.64848339248076547</v>
      </c>
      <c r="G125" s="2">
        <f t="shared" ca="1" si="20"/>
        <v>1.4964507648787206</v>
      </c>
      <c r="H125" s="2">
        <f t="shared" ca="1" si="12"/>
        <v>0.25299401197604793</v>
      </c>
      <c r="I125" s="2">
        <f t="shared" ca="1" si="13"/>
        <v>-0.66509767139499976</v>
      </c>
      <c r="J125" s="2">
        <f t="shared" ca="1" si="14"/>
        <v>0.291682077785127</v>
      </c>
      <c r="K125" s="2">
        <f t="shared" ca="1" si="15"/>
        <v>0.40309614758811785</v>
      </c>
      <c r="L125" s="2">
        <f t="shared" ca="1" si="16"/>
        <v>-1.2320908445680812</v>
      </c>
    </row>
    <row r="126" spans="2:12" x14ac:dyDescent="0.2">
      <c r="B126" s="2">
        <f t="shared" ca="1" si="17"/>
        <v>0.40805998937673271</v>
      </c>
      <c r="C126" s="2">
        <f t="shared" ca="1" si="18"/>
        <v>4.5271373841571796</v>
      </c>
      <c r="D126" s="2">
        <f t="shared" ca="1" si="11"/>
        <v>1.7945141314310691</v>
      </c>
      <c r="E126" s="2">
        <f t="shared" ca="1" si="19"/>
        <v>18.220709206040251</v>
      </c>
      <c r="G126" s="2">
        <f t="shared" ca="1" si="20"/>
        <v>1.7945141314310691</v>
      </c>
      <c r="H126" s="2">
        <f t="shared" ca="1" si="12"/>
        <v>0.33782435129740518</v>
      </c>
      <c r="I126" s="2">
        <f t="shared" ca="1" si="13"/>
        <v>-0.41840818585089429</v>
      </c>
      <c r="J126" s="2">
        <f t="shared" ca="1" si="14"/>
        <v>0.41222442787254787</v>
      </c>
      <c r="K126" s="2">
        <f t="shared" ca="1" si="15"/>
        <v>0.58473430643162017</v>
      </c>
      <c r="L126" s="2">
        <f t="shared" ca="1" si="16"/>
        <v>-0.88618735009697702</v>
      </c>
    </row>
    <row r="127" spans="2:12" x14ac:dyDescent="0.2">
      <c r="B127" s="2">
        <f t="shared" ca="1" si="17"/>
        <v>6.818332920670976E-3</v>
      </c>
      <c r="C127" s="2">
        <f t="shared" ca="1" si="18"/>
        <v>4.0013617491945297</v>
      </c>
      <c r="D127" s="2">
        <f t="shared" ca="1" si="11"/>
        <v>2.0642432795356087</v>
      </c>
      <c r="E127" s="2">
        <f t="shared" ca="1" si="19"/>
        <v>0.32154609401350875</v>
      </c>
      <c r="G127" s="2">
        <f t="shared" ca="1" si="20"/>
        <v>2.0642432795356087</v>
      </c>
      <c r="H127" s="2">
        <f t="shared" ca="1" si="12"/>
        <v>0.39271457085828343</v>
      </c>
      <c r="I127" s="2">
        <f t="shared" ca="1" si="13"/>
        <v>-0.27225085458216447</v>
      </c>
      <c r="J127" s="2">
        <f t="shared" ca="1" si="14"/>
        <v>0.49875636921722821</v>
      </c>
      <c r="K127" s="2">
        <f t="shared" ca="1" si="15"/>
        <v>0.72476370866548878</v>
      </c>
      <c r="L127" s="2">
        <f t="shared" ca="1" si="16"/>
        <v>-0.69563754049924686</v>
      </c>
    </row>
    <row r="128" spans="2:12" x14ac:dyDescent="0.2">
      <c r="B128" s="2">
        <f t="shared" ca="1" si="17"/>
        <v>0.52013449745256424</v>
      </c>
      <c r="C128" s="2">
        <f t="shared" ca="1" si="18"/>
        <v>4.4207875294910792</v>
      </c>
      <c r="D128" s="2">
        <f t="shared" ca="1" si="11"/>
        <v>5.3987123948503983</v>
      </c>
      <c r="E128" s="2">
        <f t="shared" ca="1" si="19"/>
        <v>0.24654730245910997</v>
      </c>
      <c r="G128" s="2">
        <f t="shared" ca="1" si="20"/>
        <v>5.3987123948503983</v>
      </c>
      <c r="H128" s="2">
        <f t="shared" ca="1" si="12"/>
        <v>0.95159680638722544</v>
      </c>
      <c r="I128" s="2">
        <f t="shared" ca="1" si="13"/>
        <v>1.6605374163770477</v>
      </c>
      <c r="J128" s="2">
        <f t="shared" ca="1" si="14"/>
        <v>3.0281894837013703</v>
      </c>
      <c r="K128" s="2">
        <f t="shared" ca="1" si="15"/>
        <v>1.6861604797395306</v>
      </c>
      <c r="L128" s="2">
        <f t="shared" ca="1" si="16"/>
        <v>1.1079649107974414</v>
      </c>
    </row>
    <row r="129" spans="2:12" x14ac:dyDescent="0.2">
      <c r="B129" s="2">
        <f t="shared" ca="1" si="17"/>
        <v>0.6426248167482751</v>
      </c>
      <c r="C129" s="2">
        <f t="shared" ca="1" si="18"/>
        <v>4.2408420557981357</v>
      </c>
      <c r="D129" s="2">
        <f t="shared" ca="1" si="11"/>
        <v>3.6085969657373944</v>
      </c>
      <c r="E129" s="2">
        <f t="shared" ca="1" si="19"/>
        <v>5.9064356589934963</v>
      </c>
      <c r="G129" s="2">
        <f t="shared" ca="1" si="20"/>
        <v>3.6085969657373944</v>
      </c>
      <c r="H129" s="2">
        <f t="shared" ca="1" si="12"/>
        <v>0.74700598802395202</v>
      </c>
      <c r="I129" s="2">
        <f t="shared" ca="1" si="13"/>
        <v>0.66509767139499953</v>
      </c>
      <c r="J129" s="2">
        <f t="shared" ca="1" si="14"/>
        <v>1.3743894586135719</v>
      </c>
      <c r="K129" s="2">
        <f t="shared" ca="1" si="15"/>
        <v>1.2833190446496618</v>
      </c>
      <c r="L129" s="2">
        <f t="shared" ca="1" si="16"/>
        <v>0.31800960240875786</v>
      </c>
    </row>
    <row r="130" spans="2:12" x14ac:dyDescent="0.2">
      <c r="B130" s="2">
        <f t="shared" ca="1" si="17"/>
        <v>0.32275035912323874</v>
      </c>
      <c r="C130" s="2">
        <f t="shared" ca="1" si="18"/>
        <v>3.6130681181614275</v>
      </c>
      <c r="D130" s="2">
        <f t="shared" ca="1" si="11"/>
        <v>5.5102594118238342</v>
      </c>
      <c r="E130" s="2">
        <f t="shared" ca="1" si="19"/>
        <v>53.407996270139144</v>
      </c>
      <c r="G130" s="2">
        <f t="shared" ca="1" si="20"/>
        <v>5.5102594118238342</v>
      </c>
      <c r="H130" s="2">
        <f t="shared" ca="1" si="12"/>
        <v>0.9565868263473053</v>
      </c>
      <c r="I130" s="2">
        <f t="shared" ca="1" si="13"/>
        <v>1.7123817106205157</v>
      </c>
      <c r="J130" s="2">
        <f t="shared" ca="1" si="14"/>
        <v>3.1369923435501694</v>
      </c>
      <c r="K130" s="2">
        <f t="shared" ca="1" si="15"/>
        <v>1.7066117022423999</v>
      </c>
      <c r="L130" s="2">
        <f t="shared" ca="1" si="16"/>
        <v>1.143264488513873</v>
      </c>
    </row>
    <row r="131" spans="2:12" x14ac:dyDescent="0.2">
      <c r="B131" s="2">
        <f t="shared" ca="1" si="17"/>
        <v>2.2966906665560735E-3</v>
      </c>
      <c r="C131" s="2">
        <f t="shared" ca="1" si="18"/>
        <v>3.0318443947742244</v>
      </c>
      <c r="D131" s="2">
        <f t="shared" ca="1" si="11"/>
        <v>1.7472325465836911</v>
      </c>
      <c r="E131" s="2">
        <f t="shared" ca="1" si="19"/>
        <v>4.9800079884749717</v>
      </c>
      <c r="G131" s="2">
        <f t="shared" ca="1" si="20"/>
        <v>1.7472325465836911</v>
      </c>
      <c r="H131" s="2">
        <f t="shared" ca="1" si="12"/>
        <v>0.32784431137724551</v>
      </c>
      <c r="I131" s="2">
        <f t="shared" ca="1" si="13"/>
        <v>-0.44587350369822754</v>
      </c>
      <c r="J131" s="2">
        <f t="shared" ca="1" si="14"/>
        <v>0.39726528579439152</v>
      </c>
      <c r="K131" s="2">
        <f t="shared" ca="1" si="15"/>
        <v>0.55803313424733991</v>
      </c>
      <c r="L131" s="2">
        <f t="shared" ca="1" si="16"/>
        <v>-0.92315099527630529</v>
      </c>
    </row>
    <row r="132" spans="2:12" x14ac:dyDescent="0.2">
      <c r="B132" s="2">
        <f t="shared" ca="1" si="17"/>
        <v>0.62290446083634443</v>
      </c>
      <c r="C132" s="2">
        <f t="shared" ca="1" si="18"/>
        <v>4.7530851563030652</v>
      </c>
      <c r="D132" s="2">
        <f t="shared" ca="1" si="11"/>
        <v>1.2335113692773354</v>
      </c>
      <c r="E132" s="2">
        <f t="shared" ca="1" si="19"/>
        <v>7.809798781819248E-2</v>
      </c>
      <c r="G132" s="2">
        <f t="shared" ca="1" si="20"/>
        <v>1.2335113692773354</v>
      </c>
      <c r="H132" s="2">
        <f t="shared" ca="1" si="12"/>
        <v>0.17814371257485032</v>
      </c>
      <c r="I132" s="2">
        <f t="shared" ca="1" si="13"/>
        <v>-0.92246241734752521</v>
      </c>
      <c r="J132" s="2">
        <f t="shared" ca="1" si="14"/>
        <v>0.19618973202711509</v>
      </c>
      <c r="K132" s="2">
        <f t="shared" ca="1" si="15"/>
        <v>0.20986487403221954</v>
      </c>
      <c r="L132" s="2">
        <f t="shared" ca="1" si="16"/>
        <v>-1.6286730674348571</v>
      </c>
    </row>
    <row r="133" spans="2:12" x14ac:dyDescent="0.2">
      <c r="B133" s="2">
        <f t="shared" ca="1" si="17"/>
        <v>0.54697949317900807</v>
      </c>
      <c r="C133" s="2">
        <f t="shared" ca="1" si="18"/>
        <v>3.933613906898251</v>
      </c>
      <c r="D133" s="2">
        <f t="shared" ca="1" si="11"/>
        <v>1.3951667131766636</v>
      </c>
      <c r="E133" s="2">
        <f t="shared" ca="1" si="19"/>
        <v>1.0317040242983762</v>
      </c>
      <c r="G133" s="2">
        <f t="shared" ca="1" si="20"/>
        <v>1.3951667131766636</v>
      </c>
      <c r="H133" s="2">
        <f t="shared" ca="1" si="12"/>
        <v>0.20808383233532934</v>
      </c>
      <c r="I133" s="2">
        <f t="shared" ca="1" si="13"/>
        <v>-0.81308789770500423</v>
      </c>
      <c r="J133" s="2">
        <f t="shared" ca="1" si="14"/>
        <v>0.23329974167834636</v>
      </c>
      <c r="K133" s="2">
        <f t="shared" ca="1" si="15"/>
        <v>0.33301391578638051</v>
      </c>
      <c r="L133" s="2">
        <f t="shared" ca="1" si="16"/>
        <v>-1.4554312072063458</v>
      </c>
    </row>
    <row r="134" spans="2:12" x14ac:dyDescent="0.2">
      <c r="B134" s="2">
        <f t="shared" ca="1" si="17"/>
        <v>4.9756241023060114E-3</v>
      </c>
      <c r="C134" s="2">
        <f t="shared" ca="1" si="18"/>
        <v>3.0761027753113876</v>
      </c>
      <c r="D134" s="2">
        <f t="shared" ca="1" si="11"/>
        <v>2.864161720374113</v>
      </c>
      <c r="E134" s="2">
        <f t="shared" ca="1" si="19"/>
        <v>6.9486542915587108</v>
      </c>
      <c r="G134" s="2">
        <f t="shared" ca="1" si="20"/>
        <v>2.864161720374113</v>
      </c>
      <c r="H134" s="2">
        <f t="shared" ca="1" si="12"/>
        <v>0.63223552894211577</v>
      </c>
      <c r="I134" s="2">
        <f t="shared" ca="1" si="13"/>
        <v>0.33778005379514503</v>
      </c>
      <c r="J134" s="2">
        <f t="shared" ca="1" si="14"/>
        <v>1.0003125700154187</v>
      </c>
      <c r="K134" s="2">
        <f t="shared" ca="1" si="15"/>
        <v>1.052275714115293</v>
      </c>
      <c r="L134" s="2">
        <f t="shared" ca="1" si="16"/>
        <v>3.125211755884437E-4</v>
      </c>
    </row>
    <row r="135" spans="2:12" x14ac:dyDescent="0.2">
      <c r="B135" s="2">
        <f t="shared" ca="1" si="17"/>
        <v>0.29591542892459771</v>
      </c>
      <c r="C135" s="2">
        <f t="shared" ca="1" si="18"/>
        <v>3.4727022428758172</v>
      </c>
      <c r="D135" s="2">
        <f t="shared" ca="1" si="11"/>
        <v>2.9453401683126259</v>
      </c>
      <c r="E135" s="2">
        <f t="shared" ca="1" si="19"/>
        <v>1.4357799013966959</v>
      </c>
      <c r="G135" s="2">
        <f t="shared" ca="1" si="20"/>
        <v>2.9453401683126259</v>
      </c>
      <c r="H135" s="2">
        <f t="shared" ca="1" si="12"/>
        <v>0.64720558882235524</v>
      </c>
      <c r="I135" s="2">
        <f t="shared" ca="1" si="13"/>
        <v>0.37778701270085813</v>
      </c>
      <c r="J135" s="2">
        <f t="shared" ca="1" si="14"/>
        <v>1.0418697963081824</v>
      </c>
      <c r="K135" s="2">
        <f t="shared" ca="1" si="15"/>
        <v>1.080224317500228</v>
      </c>
      <c r="L135" s="2">
        <f t="shared" ca="1" si="16"/>
        <v>4.1016979965212801E-2</v>
      </c>
    </row>
    <row r="136" spans="2:12" x14ac:dyDescent="0.2">
      <c r="B136" s="2">
        <f t="shared" ca="1" si="17"/>
        <v>0.19017850119236801</v>
      </c>
      <c r="C136" s="2">
        <f t="shared" ca="1" si="18"/>
        <v>3.5052462504809969</v>
      </c>
      <c r="D136" s="2">
        <f t="shared" ca="1" si="11"/>
        <v>4.3448065356753878</v>
      </c>
      <c r="E136" s="2">
        <f t="shared" ca="1" si="19"/>
        <v>11.432937317215346</v>
      </c>
      <c r="G136" s="2">
        <f t="shared" ca="1" si="20"/>
        <v>4.3448065356753878</v>
      </c>
      <c r="H136" s="2">
        <f t="shared" ca="1" si="12"/>
        <v>0.87674650698602785</v>
      </c>
      <c r="I136" s="2">
        <f t="shared" ca="1" si="13"/>
        <v>1.1588753792244366</v>
      </c>
      <c r="J136" s="2">
        <f t="shared" ca="1" si="14"/>
        <v>2.0935121255767775</v>
      </c>
      <c r="K136" s="2">
        <f t="shared" ca="1" si="15"/>
        <v>1.4689812319896658</v>
      </c>
      <c r="L136" s="2">
        <f t="shared" ca="1" si="16"/>
        <v>0.73884309847212271</v>
      </c>
    </row>
    <row r="137" spans="2:12" x14ac:dyDescent="0.2">
      <c r="B137" s="2">
        <f t="shared" ca="1" si="17"/>
        <v>0.11901035725965974</v>
      </c>
      <c r="C137" s="2">
        <f t="shared" ca="1" si="18"/>
        <v>2.9057897494703724</v>
      </c>
      <c r="D137" s="2">
        <f t="shared" ref="D137:D200" ca="1" si="21" xml:space="preserve"> $D$5*(-LN(1-RAND()))^(1/$D$7)</f>
        <v>1.1592685387858439</v>
      </c>
      <c r="E137" s="2">
        <f t="shared" ca="1" si="19"/>
        <v>118.19439580215601</v>
      </c>
      <c r="G137" s="2">
        <f t="shared" ca="1" si="20"/>
        <v>1.1592685387858439</v>
      </c>
      <c r="H137" s="2">
        <f t="shared" ref="H137:H200" ca="1" si="22">(RANK(G137,$G$9:$G$208,1)-0.3)/((COUNT($G$9:$G$208)+0.4))</f>
        <v>0.16317365269461079</v>
      </c>
      <c r="I137" s="2">
        <f t="shared" ref="I137:I200" ca="1" si="23">NORMSINV(H137)</f>
        <v>-0.98149782715935407</v>
      </c>
      <c r="J137" s="2">
        <f t="shared" ref="J137:J200" ca="1" si="24" xml:space="preserve"> -LN(1-H137)</f>
        <v>0.17813870038154661</v>
      </c>
      <c r="K137" s="2">
        <f t="shared" ref="K137:K200" ca="1" si="25">LN(G137)</f>
        <v>0.14778923621318463</v>
      </c>
      <c r="L137" s="2">
        <f t="shared" ref="L137:L200" ca="1" si="26">LN( -LN(1-H137))</f>
        <v>-1.7251928164942669</v>
      </c>
    </row>
    <row r="138" spans="2:12" x14ac:dyDescent="0.2">
      <c r="B138" s="2">
        <f t="shared" ref="B138:B201" ca="1" si="27" xml:space="preserve"> -LN(RAND())/$B$7</f>
        <v>0.61980345617226706</v>
      </c>
      <c r="C138" s="2">
        <f t="shared" ref="C138:C201" ca="1" si="28">NORMSINV(RAND())*$C$7+$C$5</f>
        <v>4.6270852678282379</v>
      </c>
      <c r="D138" s="2">
        <f t="shared" ca="1" si="21"/>
        <v>2.3888485255595926</v>
      </c>
      <c r="E138" s="2">
        <f t="shared" ref="E138:E201" ca="1" si="29">EXP(NORMSINV(RAND())*$E$7+$E$5)</f>
        <v>0.51217877131470657</v>
      </c>
      <c r="G138" s="2">
        <f t="shared" ref="G138:G201" ca="1" si="30">OFFSET(B138:E138,0,$G$7,1,1)</f>
        <v>2.3888485255595926</v>
      </c>
      <c r="H138" s="2">
        <f t="shared" ca="1" si="22"/>
        <v>0.4875249500998004</v>
      </c>
      <c r="I138" s="2">
        <f t="shared" ca="1" si="23"/>
        <v>-3.1275410739968465E-2</v>
      </c>
      <c r="J138" s="2">
        <f t="shared" ca="1" si="24"/>
        <v>0.66850325227619734</v>
      </c>
      <c r="K138" s="2">
        <f t="shared" ca="1" si="25"/>
        <v>0.87081146137727417</v>
      </c>
      <c r="L138" s="2">
        <f t="shared" ca="1" si="26"/>
        <v>-0.40271401741652491</v>
      </c>
    </row>
    <row r="139" spans="2:12" x14ac:dyDescent="0.2">
      <c r="B139" s="2">
        <f t="shared" ca="1" si="27"/>
        <v>0.21069059264583692</v>
      </c>
      <c r="C139" s="2">
        <f t="shared" ca="1" si="28"/>
        <v>4.8162190799988647</v>
      </c>
      <c r="D139" s="2">
        <f t="shared" ca="1" si="21"/>
        <v>2.0310759147935964</v>
      </c>
      <c r="E139" s="2">
        <f t="shared" ca="1" si="29"/>
        <v>12.075212933973225</v>
      </c>
      <c r="G139" s="2">
        <f t="shared" ca="1" si="30"/>
        <v>2.0310759147935964</v>
      </c>
      <c r="H139" s="2">
        <f t="shared" ca="1" si="22"/>
        <v>0.3727544910179641</v>
      </c>
      <c r="I139" s="2">
        <f t="shared" ca="1" si="23"/>
        <v>-0.32456676785852062</v>
      </c>
      <c r="J139" s="2">
        <f t="shared" ca="1" si="24"/>
        <v>0.46641725361450803</v>
      </c>
      <c r="K139" s="2">
        <f t="shared" ca="1" si="25"/>
        <v>0.70856565993692744</v>
      </c>
      <c r="L139" s="2">
        <f t="shared" ca="1" si="26"/>
        <v>-0.76267465146004187</v>
      </c>
    </row>
    <row r="140" spans="2:12" x14ac:dyDescent="0.2">
      <c r="B140" s="2">
        <f t="shared" ca="1" si="27"/>
        <v>0.27675097871891075</v>
      </c>
      <c r="C140" s="2">
        <f t="shared" ca="1" si="28"/>
        <v>3.653058634192651</v>
      </c>
      <c r="D140" s="2">
        <f t="shared" ca="1" si="21"/>
        <v>3.1867603201982577</v>
      </c>
      <c r="E140" s="2">
        <f t="shared" ca="1" si="29"/>
        <v>15.10573782286626</v>
      </c>
      <c r="G140" s="2">
        <f t="shared" ca="1" si="30"/>
        <v>3.1867603201982577</v>
      </c>
      <c r="H140" s="2">
        <f t="shared" ca="1" si="22"/>
        <v>0.68213572854291404</v>
      </c>
      <c r="I140" s="2">
        <f t="shared" ca="1" si="23"/>
        <v>0.47367940352453713</v>
      </c>
      <c r="J140" s="2">
        <f t="shared" ca="1" si="24"/>
        <v>1.1461308066325917</v>
      </c>
      <c r="K140" s="2">
        <f t="shared" ca="1" si="25"/>
        <v>1.1590048271469002</v>
      </c>
      <c r="L140" s="2">
        <f t="shared" ca="1" si="26"/>
        <v>0.13639175369211157</v>
      </c>
    </row>
    <row r="141" spans="2:12" x14ac:dyDescent="0.2">
      <c r="B141" s="2">
        <f t="shared" ca="1" si="27"/>
        <v>3.6320253945533974E-2</v>
      </c>
      <c r="C141" s="2">
        <f t="shared" ca="1" si="28"/>
        <v>4.4716680554281449</v>
      </c>
      <c r="D141" s="2">
        <f t="shared" ca="1" si="21"/>
        <v>4.5484929711710844</v>
      </c>
      <c r="E141" s="2">
        <f t="shared" ca="1" si="29"/>
        <v>55.808250081604101</v>
      </c>
      <c r="G141" s="2">
        <f t="shared" ca="1" si="30"/>
        <v>4.5484929711710844</v>
      </c>
      <c r="H141" s="2">
        <f t="shared" ca="1" si="22"/>
        <v>0.89171656686626743</v>
      </c>
      <c r="I141" s="2">
        <f t="shared" ca="1" si="23"/>
        <v>1.2357086898512506</v>
      </c>
      <c r="J141" s="2">
        <f t="shared" ca="1" si="24"/>
        <v>2.2230031086642956</v>
      </c>
      <c r="K141" s="2">
        <f t="shared" ca="1" si="25"/>
        <v>1.5147959629717798</v>
      </c>
      <c r="L141" s="2">
        <f t="shared" ca="1" si="26"/>
        <v>0.79885903339057152</v>
      </c>
    </row>
    <row r="142" spans="2:12" x14ac:dyDescent="0.2">
      <c r="B142" s="2">
        <f t="shared" ca="1" si="27"/>
        <v>0.25725316778110302</v>
      </c>
      <c r="C142" s="2">
        <f t="shared" ca="1" si="28"/>
        <v>1.8159660723550957</v>
      </c>
      <c r="D142" s="2">
        <f t="shared" ca="1" si="21"/>
        <v>2.0411003225335085</v>
      </c>
      <c r="E142" s="2">
        <f t="shared" ca="1" si="29"/>
        <v>15.306101171607468</v>
      </c>
      <c r="G142" s="2">
        <f t="shared" ca="1" si="30"/>
        <v>2.0411003225335085</v>
      </c>
      <c r="H142" s="2">
        <f t="shared" ca="1" si="22"/>
        <v>0.38273453093812376</v>
      </c>
      <c r="I142" s="2">
        <f t="shared" ca="1" si="23"/>
        <v>-0.29830673829035226</v>
      </c>
      <c r="J142" s="2">
        <f t="shared" ca="1" si="24"/>
        <v>0.48245608981226762</v>
      </c>
      <c r="K142" s="2">
        <f t="shared" ca="1" si="25"/>
        <v>0.71348903623730187</v>
      </c>
      <c r="L142" s="2">
        <f t="shared" ca="1" si="26"/>
        <v>-0.7288653679147844</v>
      </c>
    </row>
    <row r="143" spans="2:12" x14ac:dyDescent="0.2">
      <c r="B143" s="2">
        <f t="shared" ca="1" si="27"/>
        <v>0.13310417930419377</v>
      </c>
      <c r="C143" s="2">
        <f t="shared" ca="1" si="28"/>
        <v>3.934776674835756</v>
      </c>
      <c r="D143" s="2">
        <f t="shared" ca="1" si="21"/>
        <v>0.27527238571343465</v>
      </c>
      <c r="E143" s="2">
        <f t="shared" ca="1" si="29"/>
        <v>12.070826268022698</v>
      </c>
      <c r="G143" s="2">
        <f t="shared" ca="1" si="30"/>
        <v>0.27527238571343465</v>
      </c>
      <c r="H143" s="2">
        <f t="shared" ca="1" si="22"/>
        <v>1.3473053892215569E-2</v>
      </c>
      <c r="I143" s="2">
        <f t="shared" ca="1" si="23"/>
        <v>-2.21229761517945</v>
      </c>
      <c r="J143" s="2">
        <f t="shared" ca="1" si="24"/>
        <v>1.3564639034138473E-2</v>
      </c>
      <c r="K143" s="2">
        <f t="shared" ca="1" si="25"/>
        <v>-1.2899941780271806</v>
      </c>
      <c r="L143" s="2">
        <f t="shared" ca="1" si="26"/>
        <v>-4.3002889433146096</v>
      </c>
    </row>
    <row r="144" spans="2:12" x14ac:dyDescent="0.2">
      <c r="B144" s="2">
        <f t="shared" ca="1" si="27"/>
        <v>0.29955361670977948</v>
      </c>
      <c r="C144" s="2">
        <f t="shared" ca="1" si="28"/>
        <v>3.2742225886262601</v>
      </c>
      <c r="D144" s="2">
        <f t="shared" ca="1" si="21"/>
        <v>2.5551070126045237</v>
      </c>
      <c r="E144" s="2">
        <f t="shared" ca="1" si="29"/>
        <v>3.9364923833229728</v>
      </c>
      <c r="G144" s="2">
        <f t="shared" ca="1" si="30"/>
        <v>2.5551070126045237</v>
      </c>
      <c r="H144" s="2">
        <f t="shared" ca="1" si="22"/>
        <v>0.53742514970059885</v>
      </c>
      <c r="I144" s="2">
        <f t="shared" ca="1" si="23"/>
        <v>9.3948960933968692E-2</v>
      </c>
      <c r="J144" s="2">
        <f t="shared" ca="1" si="24"/>
        <v>0.77094689663890037</v>
      </c>
      <c r="K144" s="2">
        <f t="shared" ca="1" si="25"/>
        <v>0.93809410638112745</v>
      </c>
      <c r="L144" s="2">
        <f t="shared" ca="1" si="26"/>
        <v>-0.2601357837455987</v>
      </c>
    </row>
    <row r="145" spans="2:12" x14ac:dyDescent="0.2">
      <c r="B145" s="2">
        <f t="shared" ca="1" si="27"/>
        <v>0.29795730181931707</v>
      </c>
      <c r="C145" s="2">
        <f t="shared" ca="1" si="28"/>
        <v>4.5080638287488606</v>
      </c>
      <c r="D145" s="2">
        <f t="shared" ca="1" si="21"/>
        <v>3.2386083525087557</v>
      </c>
      <c r="E145" s="2">
        <f t="shared" ca="1" si="29"/>
        <v>2.9910094814076356</v>
      </c>
      <c r="G145" s="2">
        <f t="shared" ca="1" si="30"/>
        <v>3.2386083525087557</v>
      </c>
      <c r="H145" s="2">
        <f t="shared" ca="1" si="22"/>
        <v>0.69710578842315363</v>
      </c>
      <c r="I145" s="2">
        <f t="shared" ca="1" si="23"/>
        <v>0.51609447991924207</v>
      </c>
      <c r="J145" s="2">
        <f t="shared" ca="1" si="24"/>
        <v>1.194371671145257</v>
      </c>
      <c r="K145" s="2">
        <f t="shared" ca="1" si="25"/>
        <v>1.1751437167031127</v>
      </c>
      <c r="L145" s="2">
        <f t="shared" ca="1" si="26"/>
        <v>0.17762024889831821</v>
      </c>
    </row>
    <row r="146" spans="2:12" x14ac:dyDescent="0.2">
      <c r="B146" s="2">
        <f t="shared" ca="1" si="27"/>
        <v>0.10952121977630778</v>
      </c>
      <c r="C146" s="2">
        <f t="shared" ca="1" si="28"/>
        <v>2.9221198377617532</v>
      </c>
      <c r="D146" s="2">
        <f t="shared" ca="1" si="21"/>
        <v>3.4987222734984709</v>
      </c>
      <c r="E146" s="2">
        <f t="shared" ca="1" si="29"/>
        <v>9.0193835137925768E-2</v>
      </c>
      <c r="G146" s="2">
        <f t="shared" ca="1" si="30"/>
        <v>3.4987222734984709</v>
      </c>
      <c r="H146" s="2">
        <f t="shared" ca="1" si="22"/>
        <v>0.73203592814371254</v>
      </c>
      <c r="I146" s="2">
        <f t="shared" ca="1" si="23"/>
        <v>0.61898211112271218</v>
      </c>
      <c r="J146" s="2">
        <f t="shared" ca="1" si="24"/>
        <v>1.3169023676958906</v>
      </c>
      <c r="K146" s="2">
        <f t="shared" ca="1" si="25"/>
        <v>1.2523978371283002</v>
      </c>
      <c r="L146" s="2">
        <f t="shared" ca="1" si="26"/>
        <v>0.27528228766384388</v>
      </c>
    </row>
    <row r="147" spans="2:12" x14ac:dyDescent="0.2">
      <c r="B147" s="2">
        <f t="shared" ca="1" si="27"/>
        <v>0.31981191915481522</v>
      </c>
      <c r="C147" s="2">
        <f t="shared" ca="1" si="28"/>
        <v>3.5035564204246823</v>
      </c>
      <c r="D147" s="2">
        <f t="shared" ca="1" si="21"/>
        <v>0.71163017667058348</v>
      </c>
      <c r="E147" s="2">
        <f t="shared" ca="1" si="29"/>
        <v>6.1261595124195658</v>
      </c>
      <c r="G147" s="2">
        <f t="shared" ca="1" si="30"/>
        <v>0.71163017667058348</v>
      </c>
      <c r="H147" s="2">
        <f t="shared" ca="1" si="22"/>
        <v>7.3353293413173648E-2</v>
      </c>
      <c r="I147" s="2">
        <f t="shared" ca="1" si="23"/>
        <v>-1.4512631910577392</v>
      </c>
      <c r="J147" s="2">
        <f t="shared" ca="1" si="24"/>
        <v>7.6182900852049623E-2</v>
      </c>
      <c r="K147" s="2">
        <f t="shared" ca="1" si="25"/>
        <v>-0.34019691730125834</v>
      </c>
      <c r="L147" s="2">
        <f t="shared" ca="1" si="26"/>
        <v>-2.57461823973766</v>
      </c>
    </row>
    <row r="148" spans="2:12" x14ac:dyDescent="0.2">
      <c r="B148" s="2">
        <f t="shared" ca="1" si="27"/>
        <v>5.7089786643631922E-2</v>
      </c>
      <c r="C148" s="2">
        <f t="shared" ca="1" si="28"/>
        <v>5.009800725706862</v>
      </c>
      <c r="D148" s="2">
        <f t="shared" ca="1" si="21"/>
        <v>2.9098175964413757</v>
      </c>
      <c r="E148" s="2">
        <f t="shared" ca="1" si="29"/>
        <v>0.79349098691420383</v>
      </c>
      <c r="G148" s="2">
        <f t="shared" ca="1" si="30"/>
        <v>2.9098175964413757</v>
      </c>
      <c r="H148" s="2">
        <f t="shared" ca="1" si="22"/>
        <v>0.63722554890219563</v>
      </c>
      <c r="I148" s="2">
        <f t="shared" ca="1" si="23"/>
        <v>0.35105258016089946</v>
      </c>
      <c r="J148" s="2">
        <f t="shared" ca="1" si="24"/>
        <v>1.0139739846712361</v>
      </c>
      <c r="K148" s="2">
        <f t="shared" ca="1" si="25"/>
        <v>1.0680903975835592</v>
      </c>
      <c r="L148" s="2">
        <f t="shared" ca="1" si="26"/>
        <v>1.387724869710179E-2</v>
      </c>
    </row>
    <row r="149" spans="2:12" x14ac:dyDescent="0.2">
      <c r="B149" s="2">
        <f t="shared" ca="1" si="27"/>
        <v>0.10769511952369026</v>
      </c>
      <c r="C149" s="2">
        <f t="shared" ca="1" si="28"/>
        <v>3.045004476956537</v>
      </c>
      <c r="D149" s="2">
        <f t="shared" ca="1" si="21"/>
        <v>2.6182409944493816</v>
      </c>
      <c r="E149" s="2">
        <f t="shared" ca="1" si="29"/>
        <v>4.3438504260679585</v>
      </c>
      <c r="G149" s="2">
        <f t="shared" ca="1" si="30"/>
        <v>2.6182409944493816</v>
      </c>
      <c r="H149" s="2">
        <f t="shared" ca="1" si="22"/>
        <v>0.57235528942115765</v>
      </c>
      <c r="I149" s="2">
        <f t="shared" ca="1" si="23"/>
        <v>0.18237375463848352</v>
      </c>
      <c r="J149" s="2">
        <f t="shared" ca="1" si="24"/>
        <v>0.8494625436069756</v>
      </c>
      <c r="K149" s="2">
        <f t="shared" ca="1" si="25"/>
        <v>0.96250271613474614</v>
      </c>
      <c r="L149" s="2">
        <f t="shared" ca="1" si="26"/>
        <v>-0.16315143112361424</v>
      </c>
    </row>
    <row r="150" spans="2:12" x14ac:dyDescent="0.2">
      <c r="B150" s="2">
        <f t="shared" ca="1" si="27"/>
        <v>1.336176931259374E-2</v>
      </c>
      <c r="C150" s="2">
        <f t="shared" ca="1" si="28"/>
        <v>4.5276211724849134</v>
      </c>
      <c r="D150" s="2">
        <f t="shared" ca="1" si="21"/>
        <v>3.6917440200216598</v>
      </c>
      <c r="E150" s="2">
        <f t="shared" ca="1" si="29"/>
        <v>1.6842624070897139</v>
      </c>
      <c r="G150" s="2">
        <f t="shared" ca="1" si="30"/>
        <v>3.6917440200216598</v>
      </c>
      <c r="H150" s="2">
        <f t="shared" ca="1" si="22"/>
        <v>0.77195608782435121</v>
      </c>
      <c r="I150" s="2">
        <f t="shared" ca="1" si="23"/>
        <v>0.74530423031537718</v>
      </c>
      <c r="J150" s="2">
        <f t="shared" ca="1" si="24"/>
        <v>1.4782170713105502</v>
      </c>
      <c r="K150" s="2">
        <f t="shared" ca="1" si="25"/>
        <v>1.3060989805483065</v>
      </c>
      <c r="L150" s="2">
        <f t="shared" ca="1" si="26"/>
        <v>0.39083668001698862</v>
      </c>
    </row>
    <row r="151" spans="2:12" x14ac:dyDescent="0.2">
      <c r="B151" s="2">
        <f t="shared" ca="1" si="27"/>
        <v>0.56946325099334028</v>
      </c>
      <c r="C151" s="2">
        <f t="shared" ca="1" si="28"/>
        <v>2.9824431920446113</v>
      </c>
      <c r="D151" s="2">
        <f t="shared" ca="1" si="21"/>
        <v>2.730780706890231</v>
      </c>
      <c r="E151" s="2">
        <f t="shared" ca="1" si="29"/>
        <v>0.81280832636311573</v>
      </c>
      <c r="G151" s="2">
        <f t="shared" ca="1" si="30"/>
        <v>2.730780706890231</v>
      </c>
      <c r="H151" s="2">
        <f t="shared" ca="1" si="22"/>
        <v>0.58732534930139724</v>
      </c>
      <c r="I151" s="2">
        <f t="shared" ca="1" si="23"/>
        <v>0.22067011655872479</v>
      </c>
      <c r="J151" s="2">
        <f t="shared" ca="1" si="24"/>
        <v>0.8850957671810642</v>
      </c>
      <c r="K151" s="2">
        <f t="shared" ca="1" si="25"/>
        <v>1.0045875415341861</v>
      </c>
      <c r="L151" s="2">
        <f t="shared" ca="1" si="26"/>
        <v>-0.12205942832462266</v>
      </c>
    </row>
    <row r="152" spans="2:12" x14ac:dyDescent="0.2">
      <c r="B152" s="2">
        <f t="shared" ca="1" si="27"/>
        <v>0.21393272370193775</v>
      </c>
      <c r="C152" s="2">
        <f t="shared" ca="1" si="28"/>
        <v>4.467519516144999</v>
      </c>
      <c r="D152" s="2">
        <f t="shared" ca="1" si="21"/>
        <v>4.1042280267672924</v>
      </c>
      <c r="E152" s="2">
        <f t="shared" ca="1" si="29"/>
        <v>8.8485439408613455</v>
      </c>
      <c r="G152" s="2">
        <f t="shared" ca="1" si="30"/>
        <v>4.1042280267672924</v>
      </c>
      <c r="H152" s="2">
        <f t="shared" ca="1" si="22"/>
        <v>0.83183632734530932</v>
      </c>
      <c r="I152" s="2">
        <f t="shared" ca="1" si="23"/>
        <v>0.96144723227760742</v>
      </c>
      <c r="J152" s="2">
        <f t="shared" ca="1" si="24"/>
        <v>1.7828175318523933</v>
      </c>
      <c r="K152" s="2">
        <f t="shared" ca="1" si="25"/>
        <v>1.4120176684027537</v>
      </c>
      <c r="L152" s="2">
        <f t="shared" ca="1" si="26"/>
        <v>0.57819499592815393</v>
      </c>
    </row>
    <row r="153" spans="2:12" x14ac:dyDescent="0.2">
      <c r="B153" s="2">
        <f t="shared" ca="1" si="27"/>
        <v>0.16478049088189081</v>
      </c>
      <c r="C153" s="2">
        <f t="shared" ca="1" si="28"/>
        <v>6.5102217830815778</v>
      </c>
      <c r="D153" s="2">
        <f t="shared" ca="1" si="21"/>
        <v>0.54822411717126873</v>
      </c>
      <c r="E153" s="2">
        <f t="shared" ca="1" si="29"/>
        <v>0.80039109837847611</v>
      </c>
      <c r="G153" s="2">
        <f t="shared" ca="1" si="30"/>
        <v>0.54822411717126873</v>
      </c>
      <c r="H153" s="2">
        <f t="shared" ca="1" si="22"/>
        <v>3.8423153692614773E-2</v>
      </c>
      <c r="I153" s="2">
        <f t="shared" ca="1" si="23"/>
        <v>-1.7692851078409655</v>
      </c>
      <c r="J153" s="2">
        <f t="shared" ca="1" si="24"/>
        <v>3.9180793790388989E-2</v>
      </c>
      <c r="K153" s="2">
        <f t="shared" ca="1" si="25"/>
        <v>-0.60107110270048858</v>
      </c>
      <c r="L153" s="2">
        <f t="shared" ca="1" si="26"/>
        <v>-3.2395686065793727</v>
      </c>
    </row>
    <row r="154" spans="2:12" x14ac:dyDescent="0.2">
      <c r="B154" s="2">
        <f t="shared" ca="1" si="27"/>
        <v>8.8306648656096345E-2</v>
      </c>
      <c r="C154" s="2">
        <f t="shared" ca="1" si="28"/>
        <v>3.8760281364513562</v>
      </c>
      <c r="D154" s="2">
        <f t="shared" ca="1" si="21"/>
        <v>2.4521873893041084</v>
      </c>
      <c r="E154" s="2">
        <f t="shared" ca="1" si="29"/>
        <v>16.909912090588264</v>
      </c>
      <c r="G154" s="2">
        <f t="shared" ca="1" si="30"/>
        <v>2.4521873893041084</v>
      </c>
      <c r="H154" s="2">
        <f t="shared" ca="1" si="22"/>
        <v>0.5174650698602794</v>
      </c>
      <c r="I154" s="2">
        <f t="shared" ca="1" si="23"/>
        <v>4.3792431257696302E-2</v>
      </c>
      <c r="J154" s="2">
        <f t="shared" ca="1" si="24"/>
        <v>0.72870196675146104</v>
      </c>
      <c r="K154" s="2">
        <f t="shared" ca="1" si="25"/>
        <v>0.8969804381979628</v>
      </c>
      <c r="L154" s="2">
        <f t="shared" ca="1" si="26"/>
        <v>-0.31649045532304487</v>
      </c>
    </row>
    <row r="155" spans="2:12" x14ac:dyDescent="0.2">
      <c r="B155" s="2">
        <f t="shared" ca="1" si="27"/>
        <v>0.45585828783976012</v>
      </c>
      <c r="C155" s="2">
        <f t="shared" ca="1" si="28"/>
        <v>5.1549249131626054</v>
      </c>
      <c r="D155" s="2">
        <f t="shared" ca="1" si="21"/>
        <v>4.3431128816928233</v>
      </c>
      <c r="E155" s="2">
        <f t="shared" ca="1" si="29"/>
        <v>6.7915447112194697E-3</v>
      </c>
      <c r="G155" s="2">
        <f t="shared" ca="1" si="30"/>
        <v>4.3431128816928233</v>
      </c>
      <c r="H155" s="2">
        <f t="shared" ca="1" si="22"/>
        <v>0.87175648702594799</v>
      </c>
      <c r="I155" s="2">
        <f t="shared" ca="1" si="23"/>
        <v>1.1347334299493963</v>
      </c>
      <c r="J155" s="2">
        <f t="shared" ca="1" si="24"/>
        <v>2.0538243773095348</v>
      </c>
      <c r="K155" s="2">
        <f t="shared" ca="1" si="25"/>
        <v>1.4685913448549779</v>
      </c>
      <c r="L155" s="2">
        <f t="shared" ca="1" si="26"/>
        <v>0.71970360508036524</v>
      </c>
    </row>
    <row r="156" spans="2:12" x14ac:dyDescent="0.2">
      <c r="B156" s="2">
        <f t="shared" ca="1" si="27"/>
        <v>0.23409564543593928</v>
      </c>
      <c r="C156" s="2">
        <f t="shared" ca="1" si="28"/>
        <v>3.5210054654498091</v>
      </c>
      <c r="D156" s="2">
        <f t="shared" ca="1" si="21"/>
        <v>2.8401292767397246</v>
      </c>
      <c r="E156" s="2">
        <f t="shared" ca="1" si="29"/>
        <v>2.6871616217131522</v>
      </c>
      <c r="G156" s="2">
        <f t="shared" ca="1" si="30"/>
        <v>2.8401292767397246</v>
      </c>
      <c r="H156" s="2">
        <f t="shared" ca="1" si="22"/>
        <v>0.60728542914171657</v>
      </c>
      <c r="I156" s="2">
        <f t="shared" ca="1" si="23"/>
        <v>0.27225085458216447</v>
      </c>
      <c r="J156" s="2">
        <f t="shared" ca="1" si="24"/>
        <v>0.93467221378735221</v>
      </c>
      <c r="K156" s="2">
        <f t="shared" ca="1" si="25"/>
        <v>1.0438495711158882</v>
      </c>
      <c r="L156" s="2">
        <f t="shared" ca="1" si="26"/>
        <v>-6.7559384648164494E-2</v>
      </c>
    </row>
    <row r="157" spans="2:12" x14ac:dyDescent="0.2">
      <c r="B157" s="2">
        <f t="shared" ca="1" si="27"/>
        <v>0.10479335071483213</v>
      </c>
      <c r="C157" s="2">
        <f t="shared" ca="1" si="28"/>
        <v>6.2986931549504037</v>
      </c>
      <c r="D157" s="2">
        <f t="shared" ca="1" si="21"/>
        <v>1.6677158136235635</v>
      </c>
      <c r="E157" s="2">
        <f t="shared" ca="1" si="29"/>
        <v>0.99559004042510302</v>
      </c>
      <c r="G157" s="2">
        <f t="shared" ca="1" si="30"/>
        <v>1.6677158136235635</v>
      </c>
      <c r="H157" s="2">
        <f t="shared" ca="1" si="22"/>
        <v>0.29291417165668665</v>
      </c>
      <c r="I157" s="2">
        <f t="shared" ca="1" si="23"/>
        <v>-0.54489120823511805</v>
      </c>
      <c r="J157" s="2">
        <f t="shared" ca="1" si="24"/>
        <v>0.34660322251407499</v>
      </c>
      <c r="K157" s="2">
        <f t="shared" ca="1" si="25"/>
        <v>0.51145491389555486</v>
      </c>
      <c r="L157" s="2">
        <f t="shared" ca="1" si="26"/>
        <v>-1.0595746042421939</v>
      </c>
    </row>
    <row r="158" spans="2:12" x14ac:dyDescent="0.2">
      <c r="B158" s="2">
        <f t="shared" ca="1" si="27"/>
        <v>0.43318728961867775</v>
      </c>
      <c r="C158" s="2">
        <f t="shared" ca="1" si="28"/>
        <v>4.6252445003609148</v>
      </c>
      <c r="D158" s="2">
        <f t="shared" ca="1" si="21"/>
        <v>2.4225426392836948</v>
      </c>
      <c r="E158" s="2">
        <f t="shared" ca="1" si="29"/>
        <v>6.0720734519514226</v>
      </c>
      <c r="G158" s="2">
        <f t="shared" ca="1" si="30"/>
        <v>2.4225426392836948</v>
      </c>
      <c r="H158" s="2">
        <f t="shared" ca="1" si="22"/>
        <v>0.50249500998003993</v>
      </c>
      <c r="I158" s="2">
        <f t="shared" ca="1" si="23"/>
        <v>6.2541033315154067E-3</v>
      </c>
      <c r="J158" s="2">
        <f t="shared" ca="1" si="24"/>
        <v>0.69814969224291712</v>
      </c>
      <c r="K158" s="2">
        <f t="shared" ca="1" si="25"/>
        <v>0.88481766598338063</v>
      </c>
      <c r="L158" s="2">
        <f t="shared" ca="1" si="26"/>
        <v>-0.35932174041202503</v>
      </c>
    </row>
    <row r="159" spans="2:12" x14ac:dyDescent="0.2">
      <c r="B159" s="2">
        <f t="shared" ca="1" si="27"/>
        <v>4.0378385017425071E-2</v>
      </c>
      <c r="C159" s="2">
        <f t="shared" ca="1" si="28"/>
        <v>5.3329698167111417</v>
      </c>
      <c r="D159" s="2">
        <f t="shared" ca="1" si="21"/>
        <v>5.2942995959112062</v>
      </c>
      <c r="E159" s="2">
        <f t="shared" ca="1" si="29"/>
        <v>2.6816653992576276</v>
      </c>
      <c r="G159" s="2">
        <f t="shared" ca="1" si="30"/>
        <v>5.2942995959112062</v>
      </c>
      <c r="H159" s="2">
        <f t="shared" ca="1" si="22"/>
        <v>0.93662674650698596</v>
      </c>
      <c r="I159" s="2">
        <f t="shared" ca="1" si="23"/>
        <v>1.5270583320354101</v>
      </c>
      <c r="J159" s="2">
        <f t="shared" ca="1" si="24"/>
        <v>2.7587133757461633</v>
      </c>
      <c r="K159" s="2">
        <f t="shared" ca="1" si="25"/>
        <v>1.6666306938000399</v>
      </c>
      <c r="L159" s="2">
        <f t="shared" ca="1" si="26"/>
        <v>1.0147644028309679</v>
      </c>
    </row>
    <row r="160" spans="2:12" x14ac:dyDescent="0.2">
      <c r="B160" s="2">
        <f t="shared" ca="1" si="27"/>
        <v>0.24937143084489496</v>
      </c>
      <c r="C160" s="2">
        <f t="shared" ca="1" si="28"/>
        <v>5.4767502736099178</v>
      </c>
      <c r="D160" s="2">
        <f t="shared" ca="1" si="21"/>
        <v>3.7129531223755499</v>
      </c>
      <c r="E160" s="2">
        <f t="shared" ca="1" si="29"/>
        <v>6.4258192355849637</v>
      </c>
      <c r="G160" s="2">
        <f t="shared" ca="1" si="30"/>
        <v>3.7129531223755499</v>
      </c>
      <c r="H160" s="2">
        <f t="shared" ca="1" si="22"/>
        <v>0.77694610778443107</v>
      </c>
      <c r="I160" s="2">
        <f t="shared" ca="1" si="23"/>
        <v>0.76191994645949412</v>
      </c>
      <c r="J160" s="2">
        <f t="shared" ca="1" si="24"/>
        <v>1.5003418675911864</v>
      </c>
      <c r="K160" s="2">
        <f t="shared" ca="1" si="25"/>
        <v>1.3118275498460676</v>
      </c>
      <c r="L160" s="2">
        <f t="shared" ca="1" si="26"/>
        <v>0.40569299386768976</v>
      </c>
    </row>
    <row r="161" spans="2:12" x14ac:dyDescent="0.2">
      <c r="B161" s="2">
        <f t="shared" ca="1" si="27"/>
        <v>0.36185283430908283</v>
      </c>
      <c r="C161" s="2">
        <f t="shared" ca="1" si="28"/>
        <v>4.5845584692556729</v>
      </c>
      <c r="D161" s="2">
        <f t="shared" ca="1" si="21"/>
        <v>6.7524679443733504</v>
      </c>
      <c r="E161" s="2">
        <f t="shared" ca="1" si="29"/>
        <v>0.63950637668779475</v>
      </c>
      <c r="G161" s="2">
        <f t="shared" ca="1" si="30"/>
        <v>6.7524679443733504</v>
      </c>
      <c r="H161" s="2">
        <f t="shared" ca="1" si="22"/>
        <v>0.99650698602794407</v>
      </c>
      <c r="I161" s="2">
        <f t="shared" ca="1" si="23"/>
        <v>2.6975095569769167</v>
      </c>
      <c r="J161" s="2">
        <f t="shared" ca="1" si="24"/>
        <v>5.6569903131494312</v>
      </c>
      <c r="K161" s="2">
        <f t="shared" ca="1" si="25"/>
        <v>1.9099080594498705</v>
      </c>
      <c r="L161" s="2">
        <f t="shared" ca="1" si="26"/>
        <v>1.7328920039942408</v>
      </c>
    </row>
    <row r="162" spans="2:12" x14ac:dyDescent="0.2">
      <c r="B162" s="2">
        <f t="shared" ca="1" si="27"/>
        <v>0.41584856773131845</v>
      </c>
      <c r="C162" s="2">
        <f t="shared" ca="1" si="28"/>
        <v>3.8917528977360645</v>
      </c>
      <c r="D162" s="2">
        <f t="shared" ca="1" si="21"/>
        <v>3.9612869873715004</v>
      </c>
      <c r="E162" s="2">
        <f t="shared" ca="1" si="29"/>
        <v>5.6595810839763603</v>
      </c>
      <c r="G162" s="2">
        <f t="shared" ca="1" si="30"/>
        <v>3.9612869873715004</v>
      </c>
      <c r="H162" s="2">
        <f t="shared" ca="1" si="22"/>
        <v>0.81686626746506974</v>
      </c>
      <c r="I162" s="2">
        <f t="shared" ca="1" si="23"/>
        <v>0.903487037015824</v>
      </c>
      <c r="J162" s="2">
        <f t="shared" ca="1" si="24"/>
        <v>1.6975386141501845</v>
      </c>
      <c r="K162" s="2">
        <f t="shared" ca="1" si="25"/>
        <v>1.3765689692773502</v>
      </c>
      <c r="L162" s="2">
        <f t="shared" ca="1" si="26"/>
        <v>0.52917932785041977</v>
      </c>
    </row>
    <row r="163" spans="2:12" x14ac:dyDescent="0.2">
      <c r="B163" s="2">
        <f t="shared" ca="1" si="27"/>
        <v>4.915778648082416E-2</v>
      </c>
      <c r="C163" s="2">
        <f t="shared" ca="1" si="28"/>
        <v>4.3130838168828491</v>
      </c>
      <c r="D163" s="2">
        <f t="shared" ca="1" si="21"/>
        <v>4.2017993380186383</v>
      </c>
      <c r="E163" s="2">
        <f t="shared" ca="1" si="29"/>
        <v>2.1816089547959265</v>
      </c>
      <c r="G163" s="2">
        <f t="shared" ca="1" si="30"/>
        <v>4.2017993380186383</v>
      </c>
      <c r="H163" s="2">
        <f t="shared" ca="1" si="22"/>
        <v>0.8468063872255488</v>
      </c>
      <c r="I163" s="2">
        <f t="shared" ca="1" si="23"/>
        <v>1.0228321261036524</v>
      </c>
      <c r="J163" s="2">
        <f t="shared" ca="1" si="24"/>
        <v>1.8760527146175576</v>
      </c>
      <c r="K163" s="2">
        <f t="shared" ca="1" si="25"/>
        <v>1.4355128473602878</v>
      </c>
      <c r="L163" s="2">
        <f t="shared" ca="1" si="26"/>
        <v>0.62916994966556006</v>
      </c>
    </row>
    <row r="164" spans="2:12" x14ac:dyDescent="0.2">
      <c r="B164" s="2">
        <f t="shared" ca="1" si="27"/>
        <v>2.185946323303661E-2</v>
      </c>
      <c r="C164" s="2">
        <f t="shared" ca="1" si="28"/>
        <v>5.0148932404274893</v>
      </c>
      <c r="D164" s="2">
        <f t="shared" ca="1" si="21"/>
        <v>1.1956956318125449</v>
      </c>
      <c r="E164" s="2">
        <f t="shared" ca="1" si="29"/>
        <v>5.1790810612193834</v>
      </c>
      <c r="G164" s="2">
        <f t="shared" ca="1" si="30"/>
        <v>1.1956956318125449</v>
      </c>
      <c r="H164" s="2">
        <f t="shared" ca="1" si="22"/>
        <v>0.17315369261477045</v>
      </c>
      <c r="I164" s="2">
        <f t="shared" ca="1" si="23"/>
        <v>-0.94177590213267803</v>
      </c>
      <c r="J164" s="2">
        <f t="shared" ca="1" si="24"/>
        <v>0.19013644477819247</v>
      </c>
      <c r="K164" s="2">
        <f t="shared" ca="1" si="25"/>
        <v>0.17872813468970974</v>
      </c>
      <c r="L164" s="2">
        <f t="shared" ca="1" si="26"/>
        <v>-1.6600133341423726</v>
      </c>
    </row>
    <row r="165" spans="2:12" x14ac:dyDescent="0.2">
      <c r="B165" s="2">
        <f t="shared" ca="1" si="27"/>
        <v>0.1120513751045884</v>
      </c>
      <c r="C165" s="2">
        <f t="shared" ca="1" si="28"/>
        <v>3.6610810923456452</v>
      </c>
      <c r="D165" s="2">
        <f t="shared" ca="1" si="21"/>
        <v>1.1438006303170336</v>
      </c>
      <c r="E165" s="2">
        <f t="shared" ca="1" si="29"/>
        <v>0.24961663247240407</v>
      </c>
      <c r="G165" s="2">
        <f t="shared" ca="1" si="30"/>
        <v>1.1438006303170336</v>
      </c>
      <c r="H165" s="2">
        <f t="shared" ca="1" si="22"/>
        <v>0.15818363273453093</v>
      </c>
      <c r="I165" s="2">
        <f t="shared" ca="1" si="23"/>
        <v>-1.0019509868815037</v>
      </c>
      <c r="J165" s="2">
        <f t="shared" ca="1" si="24"/>
        <v>0.17219337965878714</v>
      </c>
      <c r="K165" s="2">
        <f t="shared" ca="1" si="25"/>
        <v>0.13435660357169629</v>
      </c>
      <c r="L165" s="2">
        <f t="shared" ca="1" si="26"/>
        <v>-1.7591371333792023</v>
      </c>
    </row>
    <row r="166" spans="2:12" x14ac:dyDescent="0.2">
      <c r="B166" s="2">
        <f t="shared" ca="1" si="27"/>
        <v>7.3160876921364928E-2</v>
      </c>
      <c r="C166" s="2">
        <f t="shared" ca="1" si="28"/>
        <v>4.2474841259764871</v>
      </c>
      <c r="D166" s="2">
        <f t="shared" ca="1" si="21"/>
        <v>0.70063571001001712</v>
      </c>
      <c r="E166" s="2">
        <f t="shared" ca="1" si="29"/>
        <v>0.12327750569437357</v>
      </c>
      <c r="G166" s="2">
        <f t="shared" ca="1" si="30"/>
        <v>0.70063571001001712</v>
      </c>
      <c r="H166" s="2">
        <f t="shared" ca="1" si="22"/>
        <v>6.3373253493013967E-2</v>
      </c>
      <c r="I166" s="2">
        <f t="shared" ca="1" si="23"/>
        <v>-1.5270583320354105</v>
      </c>
      <c r="J166" s="2">
        <f t="shared" ca="1" si="24"/>
        <v>6.547042561824655E-2</v>
      </c>
      <c r="K166" s="2">
        <f t="shared" ca="1" si="25"/>
        <v>-0.35576719890677866</v>
      </c>
      <c r="L166" s="2">
        <f t="shared" ca="1" si="26"/>
        <v>-2.7261567555842294</v>
      </c>
    </row>
    <row r="167" spans="2:12" x14ac:dyDescent="0.2">
      <c r="B167" s="2">
        <f t="shared" ca="1" si="27"/>
        <v>0.59541114346153468</v>
      </c>
      <c r="C167" s="2">
        <f t="shared" ca="1" si="28"/>
        <v>4.3945019498156599</v>
      </c>
      <c r="D167" s="2">
        <f t="shared" ca="1" si="21"/>
        <v>2.18648542377254</v>
      </c>
      <c r="E167" s="2">
        <f t="shared" ca="1" si="29"/>
        <v>0.3926802217509498</v>
      </c>
      <c r="G167" s="2">
        <f t="shared" ca="1" si="30"/>
        <v>2.18648542377254</v>
      </c>
      <c r="H167" s="2">
        <f t="shared" ca="1" si="22"/>
        <v>0.41267465069860282</v>
      </c>
      <c r="I167" s="2">
        <f t="shared" ca="1" si="23"/>
        <v>-0.22067011655872468</v>
      </c>
      <c r="J167" s="2">
        <f t="shared" ca="1" si="24"/>
        <v>0.53217635494447868</v>
      </c>
      <c r="K167" s="2">
        <f t="shared" ca="1" si="25"/>
        <v>0.7822954253828226</v>
      </c>
      <c r="L167" s="2">
        <f t="shared" ca="1" si="26"/>
        <v>-0.63078035031603541</v>
      </c>
    </row>
    <row r="168" spans="2:12" x14ac:dyDescent="0.2">
      <c r="B168" s="2">
        <f t="shared" ca="1" si="27"/>
        <v>4.2414986104551099E-2</v>
      </c>
      <c r="C168" s="2">
        <f t="shared" ca="1" si="28"/>
        <v>3.4249543631181987</v>
      </c>
      <c r="D168" s="2">
        <f t="shared" ca="1" si="21"/>
        <v>0.61408115674490116</v>
      </c>
      <c r="E168" s="2">
        <f t="shared" ca="1" si="29"/>
        <v>2.4234344595935715</v>
      </c>
      <c r="G168" s="2">
        <f t="shared" ca="1" si="30"/>
        <v>0.61408115674490116</v>
      </c>
      <c r="H168" s="2">
        <f t="shared" ca="1" si="22"/>
        <v>4.8403193612774446E-2</v>
      </c>
      <c r="I168" s="2">
        <f t="shared" ca="1" si="23"/>
        <v>-1.6605374163770485</v>
      </c>
      <c r="J168" s="2">
        <f t="shared" ca="1" si="24"/>
        <v>4.9613856604336357E-2</v>
      </c>
      <c r="K168" s="2">
        <f t="shared" ca="1" si="25"/>
        <v>-0.48762818246065942</v>
      </c>
      <c r="L168" s="2">
        <f t="shared" ca="1" si="26"/>
        <v>-3.0034851172440451</v>
      </c>
    </row>
    <row r="169" spans="2:12" x14ac:dyDescent="0.2">
      <c r="B169" s="2">
        <f t="shared" ca="1" si="27"/>
        <v>0.14762956299573127</v>
      </c>
      <c r="C169" s="2">
        <f t="shared" ca="1" si="28"/>
        <v>4.6894446057185437</v>
      </c>
      <c r="D169" s="2">
        <f t="shared" ca="1" si="21"/>
        <v>1.9737294044644165</v>
      </c>
      <c r="E169" s="2">
        <f t="shared" ca="1" si="29"/>
        <v>3.977523584887015</v>
      </c>
      <c r="G169" s="2">
        <f t="shared" ca="1" si="30"/>
        <v>1.9737294044644165</v>
      </c>
      <c r="H169" s="2">
        <f t="shared" ca="1" si="22"/>
        <v>0.36277445109780437</v>
      </c>
      <c r="I169" s="2">
        <f t="shared" ca="1" si="23"/>
        <v>-0.35105258016089946</v>
      </c>
      <c r="J169" s="2">
        <f t="shared" ca="1" si="24"/>
        <v>0.45063160617221609</v>
      </c>
      <c r="K169" s="2">
        <f t="shared" ca="1" si="25"/>
        <v>0.6799248518097345</v>
      </c>
      <c r="L169" s="2">
        <f t="shared" ca="1" si="26"/>
        <v>-0.7971051110288192</v>
      </c>
    </row>
    <row r="170" spans="2:12" x14ac:dyDescent="0.2">
      <c r="B170" s="2">
        <f t="shared" ca="1" si="27"/>
        <v>4.7508853253040273E-2</v>
      </c>
      <c r="C170" s="2">
        <f t="shared" ca="1" si="28"/>
        <v>4.826726554643022</v>
      </c>
      <c r="D170" s="2">
        <f t="shared" ca="1" si="21"/>
        <v>2.4361033331719115</v>
      </c>
      <c r="E170" s="2">
        <f t="shared" ca="1" si="29"/>
        <v>3.6733888467472574E-2</v>
      </c>
      <c r="G170" s="2">
        <f t="shared" ca="1" si="30"/>
        <v>2.4361033331719115</v>
      </c>
      <c r="H170" s="2">
        <f t="shared" ca="1" si="22"/>
        <v>0.51247504990019965</v>
      </c>
      <c r="I170" s="2">
        <f t="shared" ca="1" si="23"/>
        <v>3.1275410739968611E-2</v>
      </c>
      <c r="J170" s="2">
        <f t="shared" ca="1" si="24"/>
        <v>0.71841381016197281</v>
      </c>
      <c r="K170" s="2">
        <f t="shared" ca="1" si="25"/>
        <v>0.89039976814827382</v>
      </c>
      <c r="L170" s="2">
        <f t="shared" ca="1" si="26"/>
        <v>-0.33070953867951092</v>
      </c>
    </row>
    <row r="171" spans="2:12" x14ac:dyDescent="0.2">
      <c r="B171" s="2">
        <f t="shared" ca="1" si="27"/>
        <v>0.2824694670164436</v>
      </c>
      <c r="C171" s="2">
        <f t="shared" ca="1" si="28"/>
        <v>4.4836941433614594</v>
      </c>
      <c r="D171" s="2">
        <f t="shared" ca="1" si="21"/>
        <v>2.9193678672732117</v>
      </c>
      <c r="E171" s="2">
        <f t="shared" ca="1" si="29"/>
        <v>0.18466858917969453</v>
      </c>
      <c r="G171" s="2">
        <f t="shared" ca="1" si="30"/>
        <v>2.9193678672732117</v>
      </c>
      <c r="H171" s="2">
        <f t="shared" ca="1" si="22"/>
        <v>0.64221556886227538</v>
      </c>
      <c r="I171" s="2">
        <f t="shared" ca="1" si="23"/>
        <v>0.36438724029913189</v>
      </c>
      <c r="J171" s="2">
        <f t="shared" ca="1" si="24"/>
        <v>1.0278246216051348</v>
      </c>
      <c r="K171" s="2">
        <f t="shared" ca="1" si="25"/>
        <v>1.0713671090336438</v>
      </c>
      <c r="L171" s="2">
        <f t="shared" ca="1" si="26"/>
        <v>2.7444550927448044E-2</v>
      </c>
    </row>
    <row r="172" spans="2:12" x14ac:dyDescent="0.2">
      <c r="B172" s="2">
        <f t="shared" ca="1" si="27"/>
        <v>1.6181017483911992</v>
      </c>
      <c r="C172" s="2">
        <f t="shared" ca="1" si="28"/>
        <v>2.7634607217349734</v>
      </c>
      <c r="D172" s="2">
        <f t="shared" ca="1" si="21"/>
        <v>1.424166082812943</v>
      </c>
      <c r="E172" s="2">
        <f t="shared" ca="1" si="29"/>
        <v>2.0496432181752851</v>
      </c>
      <c r="G172" s="2">
        <f t="shared" ca="1" si="30"/>
        <v>1.424166082812943</v>
      </c>
      <c r="H172" s="2">
        <f t="shared" ca="1" si="22"/>
        <v>0.21806387225548904</v>
      </c>
      <c r="I172" s="2">
        <f t="shared" ca="1" si="23"/>
        <v>-0.77874873018302038</v>
      </c>
      <c r="J172" s="2">
        <f t="shared" ca="1" si="24"/>
        <v>0.24598221984873464</v>
      </c>
      <c r="K172" s="2">
        <f t="shared" ca="1" si="25"/>
        <v>0.35358643737776019</v>
      </c>
      <c r="L172" s="2">
        <f t="shared" ca="1" si="26"/>
        <v>-1.4024960226995493</v>
      </c>
    </row>
    <row r="173" spans="2:12" x14ac:dyDescent="0.2">
      <c r="B173" s="2">
        <f t="shared" ca="1" si="27"/>
        <v>0.99864760786259454</v>
      </c>
      <c r="C173" s="2">
        <f t="shared" ca="1" si="28"/>
        <v>2.6092732818235094</v>
      </c>
      <c r="D173" s="2">
        <f t="shared" ca="1" si="21"/>
        <v>2.0990055540791723</v>
      </c>
      <c r="E173" s="2">
        <f t="shared" ca="1" si="29"/>
        <v>0.46399357950796127</v>
      </c>
      <c r="G173" s="2">
        <f t="shared" ca="1" si="30"/>
        <v>2.0990055540791723</v>
      </c>
      <c r="H173" s="2">
        <f t="shared" ca="1" si="22"/>
        <v>0.40768463073852296</v>
      </c>
      <c r="I173" s="2">
        <f t="shared" ca="1" si="23"/>
        <v>-0.23350503341371939</v>
      </c>
      <c r="J173" s="2">
        <f t="shared" ca="1" si="24"/>
        <v>0.52371606759508726</v>
      </c>
      <c r="K173" s="2">
        <f t="shared" ca="1" si="25"/>
        <v>0.74146368689462938</v>
      </c>
      <c r="L173" s="2">
        <f t="shared" ca="1" si="26"/>
        <v>-0.64680559725253228</v>
      </c>
    </row>
    <row r="174" spans="2:12" x14ac:dyDescent="0.2">
      <c r="B174" s="2">
        <f t="shared" ca="1" si="27"/>
        <v>0.10760413037143336</v>
      </c>
      <c r="C174" s="2">
        <f t="shared" ca="1" si="28"/>
        <v>3.7589494665807539</v>
      </c>
      <c r="D174" s="2">
        <f t="shared" ca="1" si="21"/>
        <v>2.5394056345119109</v>
      </c>
      <c r="E174" s="2">
        <f t="shared" ca="1" si="29"/>
        <v>0.31856037329517101</v>
      </c>
      <c r="G174" s="2">
        <f t="shared" ca="1" si="30"/>
        <v>2.5394056345119109</v>
      </c>
      <c r="H174" s="2">
        <f t="shared" ca="1" si="22"/>
        <v>0.53243512974051899</v>
      </c>
      <c r="I174" s="2">
        <f t="shared" ca="1" si="23"/>
        <v>8.1392591716037396E-2</v>
      </c>
      <c r="J174" s="2">
        <f t="shared" ca="1" si="24"/>
        <v>0.76021717996633331</v>
      </c>
      <c r="K174" s="2">
        <f t="shared" ca="1" si="25"/>
        <v>0.93193005148700281</v>
      </c>
      <c r="L174" s="2">
        <f t="shared" ca="1" si="26"/>
        <v>-0.2741511234106655</v>
      </c>
    </row>
    <row r="175" spans="2:12" x14ac:dyDescent="0.2">
      <c r="B175" s="2">
        <f t="shared" ca="1" si="27"/>
        <v>2.8672939572492478E-2</v>
      </c>
      <c r="C175" s="2">
        <f t="shared" ca="1" si="28"/>
        <v>2.5621582216983727</v>
      </c>
      <c r="D175" s="2">
        <f t="shared" ca="1" si="21"/>
        <v>2.8573192940487928</v>
      </c>
      <c r="E175" s="2">
        <f t="shared" ca="1" si="29"/>
        <v>0.39260702011622722</v>
      </c>
      <c r="G175" s="2">
        <f t="shared" ca="1" si="30"/>
        <v>2.8573192940487928</v>
      </c>
      <c r="H175" s="2">
        <f t="shared" ca="1" si="22"/>
        <v>0.6272455089820359</v>
      </c>
      <c r="I175" s="2">
        <f t="shared" ca="1" si="23"/>
        <v>0.32456676785852062</v>
      </c>
      <c r="J175" s="2">
        <f t="shared" ca="1" si="24"/>
        <v>0.98683527707193808</v>
      </c>
      <c r="K175" s="2">
        <f t="shared" ca="1" si="25"/>
        <v>1.0498838755091222</v>
      </c>
      <c r="L175" s="2">
        <f t="shared" ca="1" si="26"/>
        <v>-1.3252146007728062E-2</v>
      </c>
    </row>
    <row r="176" spans="2:12" x14ac:dyDescent="0.2">
      <c r="B176" s="2">
        <f t="shared" ca="1" si="27"/>
        <v>0.34560078977691672</v>
      </c>
      <c r="C176" s="2">
        <f t="shared" ca="1" si="28"/>
        <v>5.2547880863455338</v>
      </c>
      <c r="D176" s="2">
        <f t="shared" ca="1" si="21"/>
        <v>5.8747080416377706</v>
      </c>
      <c r="E176" s="2">
        <f t="shared" ca="1" si="29"/>
        <v>2.8249037314773382</v>
      </c>
      <c r="G176" s="2">
        <f t="shared" ca="1" si="30"/>
        <v>5.8747080416377706</v>
      </c>
      <c r="H176" s="2">
        <f t="shared" ca="1" si="22"/>
        <v>0.97654690618762463</v>
      </c>
      <c r="I176" s="2">
        <f t="shared" ca="1" si="23"/>
        <v>1.9871462915396865</v>
      </c>
      <c r="J176" s="2">
        <f t="shared" ca="1" si="24"/>
        <v>3.7527528604946916</v>
      </c>
      <c r="K176" s="2">
        <f t="shared" ca="1" si="25"/>
        <v>1.7706563637550037</v>
      </c>
      <c r="L176" s="2">
        <f t="shared" ca="1" si="26"/>
        <v>1.3224896667974666</v>
      </c>
    </row>
    <row r="177" spans="2:12" x14ac:dyDescent="0.2">
      <c r="B177" s="2">
        <f t="shared" ca="1" si="27"/>
        <v>0.2153437802675581</v>
      </c>
      <c r="C177" s="2">
        <f t="shared" ca="1" si="28"/>
        <v>5.3937368179035676</v>
      </c>
      <c r="D177" s="2">
        <f t="shared" ca="1" si="21"/>
        <v>1.8571742489779692</v>
      </c>
      <c r="E177" s="2">
        <f t="shared" ca="1" si="29"/>
        <v>5.748649944686723</v>
      </c>
      <c r="G177" s="2">
        <f t="shared" ca="1" si="30"/>
        <v>1.8571742489779692</v>
      </c>
      <c r="H177" s="2">
        <f t="shared" ca="1" si="22"/>
        <v>0.34281437125748504</v>
      </c>
      <c r="I177" s="2">
        <f t="shared" ca="1" si="23"/>
        <v>-0.40479426798281953</v>
      </c>
      <c r="J177" s="2">
        <f t="shared" ca="1" si="24"/>
        <v>0.4197887604614744</v>
      </c>
      <c r="K177" s="2">
        <f t="shared" ca="1" si="25"/>
        <v>0.61905611155919393</v>
      </c>
      <c r="L177" s="2">
        <f t="shared" ca="1" si="26"/>
        <v>-0.86800364550934783</v>
      </c>
    </row>
    <row r="178" spans="2:12" x14ac:dyDescent="0.2">
      <c r="B178" s="2">
        <f t="shared" ca="1" si="27"/>
        <v>0.36722243639078905</v>
      </c>
      <c r="C178" s="2">
        <f t="shared" ca="1" si="28"/>
        <v>3.9747939988018177</v>
      </c>
      <c r="D178" s="2">
        <f t="shared" ca="1" si="21"/>
        <v>1.4636556090703521</v>
      </c>
      <c r="E178" s="2">
        <f t="shared" ca="1" si="29"/>
        <v>19.183366736724434</v>
      </c>
      <c r="G178" s="2">
        <f t="shared" ca="1" si="30"/>
        <v>1.4636556090703521</v>
      </c>
      <c r="H178" s="2">
        <f t="shared" ca="1" si="22"/>
        <v>0.23303393213572854</v>
      </c>
      <c r="I178" s="2">
        <f t="shared" ca="1" si="23"/>
        <v>-0.72889177851677778</v>
      </c>
      <c r="J178" s="2">
        <f t="shared" ca="1" si="24"/>
        <v>0.26531271866615957</v>
      </c>
      <c r="K178" s="2">
        <f t="shared" ca="1" si="25"/>
        <v>0.3809371481598765</v>
      </c>
      <c r="L178" s="2">
        <f t="shared" ca="1" si="26"/>
        <v>-1.3268460782934055</v>
      </c>
    </row>
    <row r="179" spans="2:12" x14ac:dyDescent="0.2">
      <c r="B179" s="2">
        <f t="shared" ca="1" si="27"/>
        <v>6.7500075101418963E-2</v>
      </c>
      <c r="C179" s="2">
        <f t="shared" ca="1" si="28"/>
        <v>0.65088495502001642</v>
      </c>
      <c r="D179" s="2">
        <f t="shared" ca="1" si="21"/>
        <v>1.2953712446822128</v>
      </c>
      <c r="E179" s="2">
        <f t="shared" ca="1" si="29"/>
        <v>0.33843041315847261</v>
      </c>
      <c r="G179" s="2">
        <f t="shared" ca="1" si="30"/>
        <v>1.2953712446822128</v>
      </c>
      <c r="H179" s="2">
        <f t="shared" ca="1" si="22"/>
        <v>0.18812375249500998</v>
      </c>
      <c r="I179" s="2">
        <f t="shared" ca="1" si="23"/>
        <v>-0.88483152301530998</v>
      </c>
      <c r="J179" s="2">
        <f t="shared" ca="1" si="24"/>
        <v>0.20840735498571766</v>
      </c>
      <c r="K179" s="2">
        <f t="shared" ca="1" si="25"/>
        <v>0.25879732949823159</v>
      </c>
      <c r="L179" s="2">
        <f t="shared" ca="1" si="26"/>
        <v>-1.5682606770878951</v>
      </c>
    </row>
    <row r="180" spans="2:12" x14ac:dyDescent="0.2">
      <c r="B180" s="2">
        <f t="shared" ca="1" si="27"/>
        <v>7.249247341025348E-3</v>
      </c>
      <c r="C180" s="2">
        <f t="shared" ca="1" si="28"/>
        <v>3.9860136164985525</v>
      </c>
      <c r="D180" s="2">
        <f t="shared" ca="1" si="21"/>
        <v>1.6769333069707779</v>
      </c>
      <c r="E180" s="2">
        <f t="shared" ca="1" si="29"/>
        <v>2.8623618976073057</v>
      </c>
      <c r="G180" s="2">
        <f t="shared" ca="1" si="30"/>
        <v>1.6769333069707779</v>
      </c>
      <c r="H180" s="2">
        <f t="shared" ca="1" si="22"/>
        <v>0.30788423153692618</v>
      </c>
      <c r="I180" s="2">
        <f t="shared" ca="1" si="23"/>
        <v>-0.50185650440009355</v>
      </c>
      <c r="J180" s="2">
        <f t="shared" ca="1" si="24"/>
        <v>0.3680020418899238</v>
      </c>
      <c r="K180" s="2">
        <f t="shared" ca="1" si="25"/>
        <v>0.51696671280205986</v>
      </c>
      <c r="L180" s="2">
        <f t="shared" ca="1" si="26"/>
        <v>-0.99966679221467625</v>
      </c>
    </row>
    <row r="181" spans="2:12" x14ac:dyDescent="0.2">
      <c r="B181" s="2">
        <f t="shared" ca="1" si="27"/>
        <v>1.3004538698882101E-2</v>
      </c>
      <c r="C181" s="2">
        <f t="shared" ca="1" si="28"/>
        <v>4.8472990063528547</v>
      </c>
      <c r="D181" s="2">
        <f t="shared" ca="1" si="21"/>
        <v>2.2354149601454436</v>
      </c>
      <c r="E181" s="2">
        <f t="shared" ca="1" si="29"/>
        <v>1.082083743334967</v>
      </c>
      <c r="G181" s="2">
        <f t="shared" ca="1" si="30"/>
        <v>2.2354149601454436</v>
      </c>
      <c r="H181" s="2">
        <f t="shared" ca="1" si="22"/>
        <v>0.43263473053892215</v>
      </c>
      <c r="I181" s="2">
        <f t="shared" ca="1" si="23"/>
        <v>-0.16967026370190372</v>
      </c>
      <c r="J181" s="2">
        <f t="shared" ca="1" si="24"/>
        <v>0.56675196845421949</v>
      </c>
      <c r="K181" s="2">
        <f t="shared" ca="1" si="25"/>
        <v>0.80442687532661861</v>
      </c>
      <c r="L181" s="2">
        <f t="shared" ca="1" si="26"/>
        <v>-0.5678335163685595</v>
      </c>
    </row>
    <row r="182" spans="2:12" x14ac:dyDescent="0.2">
      <c r="B182" s="2">
        <f t="shared" ca="1" si="27"/>
        <v>0.20572313158759981</v>
      </c>
      <c r="C182" s="2">
        <f t="shared" ca="1" si="28"/>
        <v>4.193191655775232</v>
      </c>
      <c r="D182" s="2">
        <f t="shared" ca="1" si="21"/>
        <v>1.9170020524947478</v>
      </c>
      <c r="E182" s="2">
        <f t="shared" ca="1" si="29"/>
        <v>1.1111514510387903</v>
      </c>
      <c r="G182" s="2">
        <f t="shared" ca="1" si="30"/>
        <v>1.9170020524947478</v>
      </c>
      <c r="H182" s="2">
        <f t="shared" ca="1" si="22"/>
        <v>0.35778443113772457</v>
      </c>
      <c r="I182" s="2">
        <f t="shared" ca="1" si="23"/>
        <v>-0.36438724029913205</v>
      </c>
      <c r="J182" s="2">
        <f t="shared" ca="1" si="24"/>
        <v>0.44283125460862871</v>
      </c>
      <c r="K182" s="2">
        <f t="shared" ca="1" si="25"/>
        <v>0.65076253474355383</v>
      </c>
      <c r="L182" s="2">
        <f t="shared" ca="1" si="26"/>
        <v>-0.81456649660826386</v>
      </c>
    </row>
    <row r="183" spans="2:12" x14ac:dyDescent="0.2">
      <c r="B183" s="2">
        <f t="shared" ca="1" si="27"/>
        <v>8.6924751540737935E-2</v>
      </c>
      <c r="C183" s="2">
        <f t="shared" ca="1" si="28"/>
        <v>3.8915769227096093</v>
      </c>
      <c r="D183" s="2">
        <f t="shared" ca="1" si="21"/>
        <v>1.2937694020974364</v>
      </c>
      <c r="E183" s="2">
        <f t="shared" ca="1" si="29"/>
        <v>0.94471095477376532</v>
      </c>
      <c r="G183" s="2">
        <f t="shared" ca="1" si="30"/>
        <v>1.2937694020974364</v>
      </c>
      <c r="H183" s="2">
        <f t="shared" ca="1" si="22"/>
        <v>0.18313373253493015</v>
      </c>
      <c r="I183" s="2">
        <f t="shared" ca="1" si="23"/>
        <v>-0.90348703701582589</v>
      </c>
      <c r="J183" s="2">
        <f t="shared" ca="1" si="24"/>
        <v>0.20227988483362053</v>
      </c>
      <c r="K183" s="2">
        <f t="shared" ca="1" si="25"/>
        <v>0.25755997470938041</v>
      </c>
      <c r="L183" s="2">
        <f t="shared" ca="1" si="26"/>
        <v>-1.5981029721119222</v>
      </c>
    </row>
    <row r="184" spans="2:12" x14ac:dyDescent="0.2">
      <c r="B184" s="2">
        <f t="shared" ca="1" si="27"/>
        <v>0.4988152299784025</v>
      </c>
      <c r="C184" s="2">
        <f t="shared" ca="1" si="28"/>
        <v>4.6791554559443069</v>
      </c>
      <c r="D184" s="2">
        <f t="shared" ca="1" si="21"/>
        <v>2.3656542014399085</v>
      </c>
      <c r="E184" s="2">
        <f t="shared" ca="1" si="29"/>
        <v>15.373641224127349</v>
      </c>
      <c r="G184" s="2">
        <f t="shared" ca="1" si="30"/>
        <v>2.3656542014399085</v>
      </c>
      <c r="H184" s="2">
        <f t="shared" ca="1" si="22"/>
        <v>0.47255489021956087</v>
      </c>
      <c r="I184" s="2">
        <f t="shared" ca="1" si="23"/>
        <v>-6.8849042454066312E-2</v>
      </c>
      <c r="J184" s="2">
        <f t="shared" ca="1" si="24"/>
        <v>0.63971047633451783</v>
      </c>
      <c r="K184" s="2">
        <f t="shared" ca="1" si="25"/>
        <v>0.86105460163719949</v>
      </c>
      <c r="L184" s="2">
        <f t="shared" ca="1" si="26"/>
        <v>-0.44673958571076677</v>
      </c>
    </row>
    <row r="185" spans="2:12" x14ac:dyDescent="0.2">
      <c r="B185" s="2">
        <f t="shared" ca="1" si="27"/>
        <v>0.81909732084916564</v>
      </c>
      <c r="C185" s="2">
        <f t="shared" ca="1" si="28"/>
        <v>2.6585297614130203</v>
      </c>
      <c r="D185" s="2">
        <f t="shared" ca="1" si="21"/>
        <v>3.0489048995090164</v>
      </c>
      <c r="E185" s="2">
        <f t="shared" ca="1" si="29"/>
        <v>30.605789311382885</v>
      </c>
      <c r="G185" s="2">
        <f t="shared" ca="1" si="30"/>
        <v>3.0489048995090164</v>
      </c>
      <c r="H185" s="2">
        <f t="shared" ca="1" si="22"/>
        <v>0.66217564870259471</v>
      </c>
      <c r="I185" s="2">
        <f t="shared" ca="1" si="23"/>
        <v>0.41840818585089401</v>
      </c>
      <c r="J185" s="2">
        <f t="shared" ca="1" si="24"/>
        <v>1.0852291892924801</v>
      </c>
      <c r="K185" s="2">
        <f t="shared" ca="1" si="25"/>
        <v>1.1147824768043662</v>
      </c>
      <c r="L185" s="2">
        <f t="shared" ca="1" si="26"/>
        <v>8.1791199056533828E-2</v>
      </c>
    </row>
    <row r="186" spans="2:12" x14ac:dyDescent="0.2">
      <c r="B186" s="2">
        <f t="shared" ca="1" si="27"/>
        <v>0.35329992830360935</v>
      </c>
      <c r="C186" s="2">
        <f t="shared" ca="1" si="28"/>
        <v>4.7500571119786716</v>
      </c>
      <c r="D186" s="2">
        <f t="shared" ca="1" si="21"/>
        <v>1.7684812748281107</v>
      </c>
      <c r="E186" s="2">
        <f t="shared" ca="1" si="29"/>
        <v>7.8495170418690483</v>
      </c>
      <c r="G186" s="2">
        <f t="shared" ca="1" si="30"/>
        <v>1.7684812748281107</v>
      </c>
      <c r="H186" s="2">
        <f t="shared" ca="1" si="22"/>
        <v>0.33283433133732537</v>
      </c>
      <c r="I186" s="2">
        <f t="shared" ca="1" si="23"/>
        <v>-0.43210009909512009</v>
      </c>
      <c r="J186" s="2">
        <f t="shared" ca="1" si="24"/>
        <v>0.40471688510281234</v>
      </c>
      <c r="K186" s="2">
        <f t="shared" ca="1" si="25"/>
        <v>0.57012114144116322</v>
      </c>
      <c r="L186" s="2">
        <f t="shared" ca="1" si="26"/>
        <v>-0.90456750545322639</v>
      </c>
    </row>
    <row r="187" spans="2:12" x14ac:dyDescent="0.2">
      <c r="B187" s="2">
        <f t="shared" ca="1" si="27"/>
        <v>0.19023310507223304</v>
      </c>
      <c r="C187" s="2">
        <f t="shared" ca="1" si="28"/>
        <v>4.28923342175045</v>
      </c>
      <c r="D187" s="2">
        <f t="shared" ca="1" si="21"/>
        <v>3.0095880748101513</v>
      </c>
      <c r="E187" s="2">
        <f t="shared" ca="1" si="29"/>
        <v>0.14485802740865125</v>
      </c>
      <c r="G187" s="2">
        <f t="shared" ca="1" si="30"/>
        <v>3.0095880748101513</v>
      </c>
      <c r="H187" s="2">
        <f t="shared" ca="1" si="22"/>
        <v>0.65718562874251485</v>
      </c>
      <c r="I187" s="2">
        <f t="shared" ca="1" si="23"/>
        <v>0.40479426798281942</v>
      </c>
      <c r="J187" s="2">
        <f t="shared" ca="1" si="24"/>
        <v>1.0705661699824058</v>
      </c>
      <c r="K187" s="2">
        <f t="shared" ca="1" si="25"/>
        <v>1.1018032171731234</v>
      </c>
      <c r="L187" s="2">
        <f t="shared" ca="1" si="26"/>
        <v>6.8187639358140664E-2</v>
      </c>
    </row>
    <row r="188" spans="2:12" x14ac:dyDescent="0.2">
      <c r="B188" s="2">
        <f t="shared" ca="1" si="27"/>
        <v>0.64247566639366682</v>
      </c>
      <c r="C188" s="2">
        <f t="shared" ca="1" si="28"/>
        <v>5.1093673070372141</v>
      </c>
      <c r="D188" s="2">
        <f t="shared" ca="1" si="21"/>
        <v>0.74176110468230838</v>
      </c>
      <c r="E188" s="2">
        <f t="shared" ca="1" si="29"/>
        <v>4.2168364876011895</v>
      </c>
      <c r="G188" s="2">
        <f t="shared" ca="1" si="30"/>
        <v>0.74176110468230838</v>
      </c>
      <c r="H188" s="2">
        <f t="shared" ca="1" si="22"/>
        <v>8.8323353293413162E-2</v>
      </c>
      <c r="I188" s="2">
        <f t="shared" ca="1" si="23"/>
        <v>-1.3511521260686532</v>
      </c>
      <c r="J188" s="2">
        <f t="shared" ca="1" si="24"/>
        <v>9.2469905826748647E-2</v>
      </c>
      <c r="K188" s="2">
        <f t="shared" ca="1" si="25"/>
        <v>-0.29872804900003563</v>
      </c>
      <c r="L188" s="2">
        <f t="shared" ca="1" si="26"/>
        <v>-2.3808720298126103</v>
      </c>
    </row>
    <row r="189" spans="2:12" x14ac:dyDescent="0.2">
      <c r="B189" s="2">
        <f t="shared" ca="1" si="27"/>
        <v>4.8761147662647712E-2</v>
      </c>
      <c r="C189" s="2">
        <f t="shared" ca="1" si="28"/>
        <v>3.552536910580677</v>
      </c>
      <c r="D189" s="2">
        <f t="shared" ca="1" si="21"/>
        <v>2.7056200527775141</v>
      </c>
      <c r="E189" s="2">
        <f t="shared" ca="1" si="29"/>
        <v>0.2054173316449146</v>
      </c>
      <c r="G189" s="2">
        <f t="shared" ca="1" si="30"/>
        <v>2.7056200527775141</v>
      </c>
      <c r="H189" s="2">
        <f t="shared" ca="1" si="22"/>
        <v>0.58233532934131738</v>
      </c>
      <c r="I189" s="2">
        <f t="shared" ca="1" si="23"/>
        <v>0.20787145065533047</v>
      </c>
      <c r="J189" s="2">
        <f t="shared" ca="1" si="24"/>
        <v>0.87307639171528018</v>
      </c>
      <c r="K189" s="2">
        <f t="shared" ca="1" si="25"/>
        <v>0.99533111071717695</v>
      </c>
      <c r="L189" s="2">
        <f t="shared" ca="1" si="26"/>
        <v>-0.13573222214235939</v>
      </c>
    </row>
    <row r="190" spans="2:12" x14ac:dyDescent="0.2">
      <c r="B190" s="2">
        <f t="shared" ca="1" si="27"/>
        <v>0.2392956171986774</v>
      </c>
      <c r="C190" s="2">
        <f t="shared" ca="1" si="28"/>
        <v>6.2276321078842249</v>
      </c>
      <c r="D190" s="2">
        <f t="shared" ca="1" si="21"/>
        <v>2.5212459539749137</v>
      </c>
      <c r="E190" s="2">
        <f t="shared" ca="1" si="29"/>
        <v>3.2959605772399323</v>
      </c>
      <c r="G190" s="2">
        <f t="shared" ca="1" si="30"/>
        <v>2.5212459539749137</v>
      </c>
      <c r="H190" s="2">
        <f t="shared" ca="1" si="22"/>
        <v>0.52245508982035926</v>
      </c>
      <c r="I190" s="2">
        <f t="shared" ca="1" si="23"/>
        <v>5.6316317022151882E-2</v>
      </c>
      <c r="J190" s="2">
        <f t="shared" ca="1" si="24"/>
        <v>0.73909707075180109</v>
      </c>
      <c r="K190" s="2">
        <f t="shared" ca="1" si="25"/>
        <v>0.924753205515503</v>
      </c>
      <c r="L190" s="2">
        <f t="shared" ca="1" si="26"/>
        <v>-0.30232601246284735</v>
      </c>
    </row>
    <row r="191" spans="2:12" x14ac:dyDescent="0.2">
      <c r="B191" s="2">
        <f t="shared" ca="1" si="27"/>
        <v>0.7362464876014676</v>
      </c>
      <c r="C191" s="2">
        <f t="shared" ca="1" si="28"/>
        <v>5.8111144197622613</v>
      </c>
      <c r="D191" s="2">
        <f t="shared" ca="1" si="21"/>
        <v>1.6652890751536313</v>
      </c>
      <c r="E191" s="2">
        <f t="shared" ca="1" si="29"/>
        <v>0.10971541486176922</v>
      </c>
      <c r="G191" s="2">
        <f t="shared" ca="1" si="30"/>
        <v>1.6652890751536313</v>
      </c>
      <c r="H191" s="2">
        <f t="shared" ca="1" si="22"/>
        <v>0.28792415169660679</v>
      </c>
      <c r="I191" s="2">
        <f t="shared" ca="1" si="23"/>
        <v>-0.55945929566790298</v>
      </c>
      <c r="J191" s="2">
        <f t="shared" ca="1" si="24"/>
        <v>0.33957084472791899</v>
      </c>
      <c r="K191" s="2">
        <f t="shared" ca="1" si="25"/>
        <v>0.50999872707331273</v>
      </c>
      <c r="L191" s="2">
        <f t="shared" ca="1" si="26"/>
        <v>-1.0800726800327805</v>
      </c>
    </row>
    <row r="192" spans="2:12" x14ac:dyDescent="0.2">
      <c r="B192" s="2">
        <f t="shared" ca="1" si="27"/>
        <v>6.2085021522370137E-2</v>
      </c>
      <c r="C192" s="2">
        <f t="shared" ca="1" si="28"/>
        <v>5.1569246033762211</v>
      </c>
      <c r="D192" s="2">
        <f t="shared" ca="1" si="21"/>
        <v>5.0581829761253214</v>
      </c>
      <c r="E192" s="2">
        <f t="shared" ca="1" si="29"/>
        <v>17.743934150635564</v>
      </c>
      <c r="G192" s="2">
        <f t="shared" ca="1" si="30"/>
        <v>5.0581829761253214</v>
      </c>
      <c r="H192" s="2">
        <f t="shared" ca="1" si="22"/>
        <v>0.9316367265469061</v>
      </c>
      <c r="I192" s="2">
        <f t="shared" ca="1" si="23"/>
        <v>1.4880923263362802</v>
      </c>
      <c r="J192" s="2">
        <f t="shared" ca="1" si="24"/>
        <v>2.6829195363766294</v>
      </c>
      <c r="K192" s="2">
        <f t="shared" ca="1" si="25"/>
        <v>1.6210073231816933</v>
      </c>
      <c r="L192" s="2">
        <f t="shared" ca="1" si="26"/>
        <v>0.98690558082479396</v>
      </c>
    </row>
    <row r="193" spans="2:12" x14ac:dyDescent="0.2">
      <c r="B193" s="2">
        <f t="shared" ca="1" si="27"/>
        <v>0.52069836393349489</v>
      </c>
      <c r="C193" s="2">
        <f t="shared" ca="1" si="28"/>
        <v>4.2671634710012603</v>
      </c>
      <c r="D193" s="2">
        <f t="shared" ca="1" si="21"/>
        <v>6.4158596242635566</v>
      </c>
      <c r="E193" s="2">
        <f t="shared" ca="1" si="29"/>
        <v>0.97916697828078614</v>
      </c>
      <c r="G193" s="2">
        <f t="shared" ca="1" si="30"/>
        <v>6.4158596242635566</v>
      </c>
      <c r="H193" s="2">
        <f t="shared" ca="1" si="22"/>
        <v>0.99151696606786421</v>
      </c>
      <c r="I193" s="2">
        <f t="shared" ca="1" si="23"/>
        <v>2.3874422545356215</v>
      </c>
      <c r="J193" s="2">
        <f t="shared" ca="1" si="24"/>
        <v>4.769687118148533</v>
      </c>
      <c r="K193" s="2">
        <f t="shared" ca="1" si="25"/>
        <v>1.8587729913135733</v>
      </c>
      <c r="L193" s="2">
        <f t="shared" ca="1" si="26"/>
        <v>1.5622807090693376</v>
      </c>
    </row>
    <row r="194" spans="2:12" x14ac:dyDescent="0.2">
      <c r="B194" s="2">
        <f t="shared" ca="1" si="27"/>
        <v>0.16764735655529139</v>
      </c>
      <c r="C194" s="2">
        <f t="shared" ca="1" si="28"/>
        <v>4.2872327213961219</v>
      </c>
      <c r="D194" s="2">
        <f t="shared" ca="1" si="21"/>
        <v>2.3324293291451457</v>
      </c>
      <c r="E194" s="2">
        <f t="shared" ca="1" si="29"/>
        <v>0.74908136128207869</v>
      </c>
      <c r="G194" s="2">
        <f t="shared" ca="1" si="30"/>
        <v>2.3324293291451457</v>
      </c>
      <c r="H194" s="2">
        <f t="shared" ca="1" si="22"/>
        <v>0.46257485029940121</v>
      </c>
      <c r="I194" s="2">
        <f t="shared" ca="1" si="23"/>
        <v>-9.3948960933968581E-2</v>
      </c>
      <c r="J194" s="2">
        <f t="shared" ca="1" si="24"/>
        <v>0.62096578504836675</v>
      </c>
      <c r="K194" s="2">
        <f t="shared" ca="1" si="25"/>
        <v>0.84691035495030276</v>
      </c>
      <c r="L194" s="2">
        <f t="shared" ca="1" si="26"/>
        <v>-0.47647929510700066</v>
      </c>
    </row>
    <row r="195" spans="2:12" x14ac:dyDescent="0.2">
      <c r="B195" s="2">
        <f t="shared" ca="1" si="27"/>
        <v>0.74759977882986461</v>
      </c>
      <c r="C195" s="2">
        <f t="shared" ca="1" si="28"/>
        <v>4.0709973984795358</v>
      </c>
      <c r="D195" s="2">
        <f t="shared" ca="1" si="21"/>
        <v>0.77301409277339883</v>
      </c>
      <c r="E195" s="2">
        <f t="shared" ca="1" si="29"/>
        <v>3.2744886101867645</v>
      </c>
      <c r="G195" s="2">
        <f t="shared" ca="1" si="30"/>
        <v>0.77301409277339883</v>
      </c>
      <c r="H195" s="2">
        <f t="shared" ca="1" si="22"/>
        <v>9.8303393213572843E-2</v>
      </c>
      <c r="I195" s="2">
        <f t="shared" ca="1" si="23"/>
        <v>-1.2912794713519373</v>
      </c>
      <c r="J195" s="2">
        <f t="shared" ca="1" si="24"/>
        <v>0.10347717161252691</v>
      </c>
      <c r="K195" s="2">
        <f t="shared" ca="1" si="25"/>
        <v>-0.25745799928871793</v>
      </c>
      <c r="L195" s="2">
        <f t="shared" ca="1" si="26"/>
        <v>-2.2684042547347332</v>
      </c>
    </row>
    <row r="196" spans="2:12" x14ac:dyDescent="0.2">
      <c r="B196" s="2">
        <f t="shared" ca="1" si="27"/>
        <v>3.7926099529566725E-3</v>
      </c>
      <c r="C196" s="2">
        <f t="shared" ca="1" si="28"/>
        <v>5.2518147203849423</v>
      </c>
      <c r="D196" s="2">
        <f t="shared" ca="1" si="21"/>
        <v>4.7164669016123444</v>
      </c>
      <c r="E196" s="2">
        <f t="shared" ca="1" si="29"/>
        <v>157.46947626616603</v>
      </c>
      <c r="G196" s="2">
        <f t="shared" ca="1" si="30"/>
        <v>4.7164669016123444</v>
      </c>
      <c r="H196" s="2">
        <f t="shared" ca="1" si="22"/>
        <v>0.91167664670658677</v>
      </c>
      <c r="I196" s="2">
        <f t="shared" ca="1" si="23"/>
        <v>1.3511521260686539</v>
      </c>
      <c r="J196" s="2">
        <f t="shared" ca="1" si="24"/>
        <v>2.4267507296309256</v>
      </c>
      <c r="K196" s="2">
        <f t="shared" ca="1" si="25"/>
        <v>1.5510599815091719</v>
      </c>
      <c r="L196" s="2">
        <f t="shared" ca="1" si="26"/>
        <v>0.88655321427191325</v>
      </c>
    </row>
    <row r="197" spans="2:12" x14ac:dyDescent="0.2">
      <c r="B197" s="2">
        <f t="shared" ca="1" si="27"/>
        <v>0.20479616536616521</v>
      </c>
      <c r="C197" s="2">
        <f t="shared" ca="1" si="28"/>
        <v>4.2099553893795223</v>
      </c>
      <c r="D197" s="2">
        <f t="shared" ca="1" si="21"/>
        <v>0.29596670105013856</v>
      </c>
      <c r="E197" s="2">
        <f t="shared" ca="1" si="29"/>
        <v>2.2041038568596447E-2</v>
      </c>
      <c r="G197" s="2">
        <f t="shared" ca="1" si="30"/>
        <v>0.29596670105013856</v>
      </c>
      <c r="H197" s="2">
        <f t="shared" ca="1" si="22"/>
        <v>1.8463073852295408E-2</v>
      </c>
      <c r="I197" s="2">
        <f t="shared" ca="1" si="23"/>
        <v>-2.0865796576126225</v>
      </c>
      <c r="J197" s="2">
        <f t="shared" ca="1" si="24"/>
        <v>1.8635643815696334E-2</v>
      </c>
      <c r="K197" s="2">
        <f t="shared" ca="1" si="25"/>
        <v>-1.2175083274385117</v>
      </c>
      <c r="L197" s="2">
        <f t="shared" ca="1" si="26"/>
        <v>-3.9826791979116569</v>
      </c>
    </row>
    <row r="198" spans="2:12" x14ac:dyDescent="0.2">
      <c r="B198" s="2">
        <f t="shared" ca="1" si="27"/>
        <v>0.36464622320159673</v>
      </c>
      <c r="C198" s="2">
        <f t="shared" ca="1" si="28"/>
        <v>4.2732544404926687</v>
      </c>
      <c r="D198" s="2">
        <f t="shared" ca="1" si="21"/>
        <v>1.6864145484020132</v>
      </c>
      <c r="E198" s="2">
        <f t="shared" ca="1" si="29"/>
        <v>2.9297999785861251</v>
      </c>
      <c r="G198" s="2">
        <f t="shared" ca="1" si="30"/>
        <v>1.6864145484020132</v>
      </c>
      <c r="H198" s="2">
        <f t="shared" ca="1" si="22"/>
        <v>0.31786427145708585</v>
      </c>
      <c r="I198" s="2">
        <f t="shared" ca="1" si="23"/>
        <v>-0.47367940352453747</v>
      </c>
      <c r="J198" s="2">
        <f t="shared" ca="1" si="24"/>
        <v>0.3825266254808059</v>
      </c>
      <c r="K198" s="2">
        <f t="shared" ca="1" si="25"/>
        <v>0.52260470622642163</v>
      </c>
      <c r="L198" s="2">
        <f t="shared" ca="1" si="26"/>
        <v>-0.96095701903800135</v>
      </c>
    </row>
    <row r="199" spans="2:12" x14ac:dyDescent="0.2">
      <c r="B199" s="2">
        <f t="shared" ca="1" si="27"/>
        <v>0.68158528587489664</v>
      </c>
      <c r="C199" s="2">
        <f t="shared" ca="1" si="28"/>
        <v>4.4905906528598898</v>
      </c>
      <c r="D199" s="2">
        <f t="shared" ca="1" si="21"/>
        <v>3.7331032917142344</v>
      </c>
      <c r="E199" s="2">
        <f t="shared" ca="1" si="29"/>
        <v>0.70887869049540131</v>
      </c>
      <c r="G199" s="2">
        <f t="shared" ca="1" si="30"/>
        <v>3.7331032917142344</v>
      </c>
      <c r="H199" s="2">
        <f t="shared" ca="1" si="22"/>
        <v>0.78692614770459068</v>
      </c>
      <c r="I199" s="2">
        <f t="shared" ca="1" si="23"/>
        <v>0.79580101002689552</v>
      </c>
      <c r="J199" s="2">
        <f t="shared" ca="1" si="24"/>
        <v>1.5461164489761303</v>
      </c>
      <c r="K199" s="2">
        <f t="shared" ca="1" si="25"/>
        <v>1.3172398694436243</v>
      </c>
      <c r="L199" s="2">
        <f t="shared" ca="1" si="26"/>
        <v>0.43574627008160915</v>
      </c>
    </row>
    <row r="200" spans="2:12" x14ac:dyDescent="0.2">
      <c r="B200" s="2">
        <f t="shared" ca="1" si="27"/>
        <v>0.25790892503125123</v>
      </c>
      <c r="C200" s="2">
        <f t="shared" ca="1" si="28"/>
        <v>4.3027413001031949</v>
      </c>
      <c r="D200" s="2">
        <f t="shared" ca="1" si="21"/>
        <v>2.2642338663551826</v>
      </c>
      <c r="E200" s="2">
        <f t="shared" ca="1" si="29"/>
        <v>0.38274936797222137</v>
      </c>
      <c r="G200" s="2">
        <f t="shared" ca="1" si="30"/>
        <v>2.2642338663551826</v>
      </c>
      <c r="H200" s="2">
        <f t="shared" ca="1" si="22"/>
        <v>0.43762475049900201</v>
      </c>
      <c r="I200" s="2">
        <f t="shared" ca="1" si="23"/>
        <v>-0.15699409614643037</v>
      </c>
      <c r="J200" s="2">
        <f t="shared" ca="1" si="24"/>
        <v>0.57558594816497921</v>
      </c>
      <c r="K200" s="2">
        <f t="shared" ca="1" si="25"/>
        <v>0.81723645286614299</v>
      </c>
      <c r="L200" s="2">
        <f t="shared" ca="1" si="26"/>
        <v>-0.55236671676695037</v>
      </c>
    </row>
    <row r="201" spans="2:12" x14ac:dyDescent="0.2">
      <c r="B201" s="2">
        <f t="shared" ca="1" si="27"/>
        <v>0.35533686468575798</v>
      </c>
      <c r="C201" s="2">
        <f t="shared" ca="1" si="28"/>
        <v>1.547942558401429</v>
      </c>
      <c r="D201" s="2">
        <f t="shared" ref="D201:D208" ca="1" si="31" xml:space="preserve"> $D$5*(-LN(1-RAND()))^(1/$D$7)</f>
        <v>3.6779053929108572</v>
      </c>
      <c r="E201" s="2">
        <f t="shared" ca="1" si="29"/>
        <v>1.9355196664596053E-2</v>
      </c>
      <c r="G201" s="2">
        <f t="shared" ca="1" si="30"/>
        <v>3.6779053929108572</v>
      </c>
      <c r="H201" s="2">
        <f t="shared" ref="H201:H208" ca="1" si="32">(RANK(G201,$G$9:$G$208,1)-0.3)/((COUNT($G$9:$G$208)+0.4))</f>
        <v>0.76696606786427135</v>
      </c>
      <c r="I201" s="2">
        <f t="shared" ref="I201:I208" ca="1" si="33">NORMSINV(H201)</f>
        <v>0.72889177851677733</v>
      </c>
      <c r="J201" s="2">
        <f t="shared" ref="J201:J208" ca="1" si="34" xml:space="preserve"> -LN(1-H201)</f>
        <v>1.4565712045358576</v>
      </c>
      <c r="K201" s="2">
        <f t="shared" ref="K201:K208" ca="1" si="35">LN(G201)</f>
        <v>1.302343403423585</v>
      </c>
      <c r="L201" s="2">
        <f t="shared" ref="L201:L208" ca="1" si="36">LN( -LN(1-H201))</f>
        <v>0.37608518364832455</v>
      </c>
    </row>
    <row r="202" spans="2:12" x14ac:dyDescent="0.2">
      <c r="B202" s="2">
        <f t="shared" ref="B202:B208" ca="1" si="37" xml:space="preserve"> -LN(RAND())/$B$7</f>
        <v>0.69713969290645406</v>
      </c>
      <c r="C202" s="2">
        <f t="shared" ref="C202:C208" ca="1" si="38">NORMSINV(RAND())*$C$7+$C$5</f>
        <v>4.3388008150751682</v>
      </c>
      <c r="D202" s="2">
        <f t="shared" ca="1" si="31"/>
        <v>1.5001336778894054</v>
      </c>
      <c r="E202" s="2">
        <f t="shared" ref="E202:E208" ca="1" si="39">EXP(NORMSINV(RAND())*$E$7+$E$5)</f>
        <v>1.1132259681404733</v>
      </c>
      <c r="G202" s="2">
        <f t="shared" ref="G202:G208" ca="1" si="40">OFFSET(B202:E202,0,$G$7,1,1)</f>
        <v>1.5001336778894054</v>
      </c>
      <c r="H202" s="2">
        <f t="shared" ca="1" si="32"/>
        <v>0.25798403193612773</v>
      </c>
      <c r="I202" s="2">
        <f t="shared" ca="1" si="33"/>
        <v>-0.64957302229678393</v>
      </c>
      <c r="J202" s="2">
        <f t="shared" ca="1" si="34"/>
        <v>0.29838451574460034</v>
      </c>
      <c r="K202" s="2">
        <f t="shared" ca="1" si="35"/>
        <v>0.40555422273027547</v>
      </c>
      <c r="L202" s="2">
        <f t="shared" ca="1" si="36"/>
        <v>-1.2093723029352383</v>
      </c>
    </row>
    <row r="203" spans="2:12" x14ac:dyDescent="0.2">
      <c r="B203" s="2">
        <f t="shared" ca="1" si="37"/>
        <v>0.45263416843773596</v>
      </c>
      <c r="C203" s="2">
        <f t="shared" ca="1" si="38"/>
        <v>3.8886096536175594</v>
      </c>
      <c r="D203" s="2">
        <f t="shared" ca="1" si="31"/>
        <v>6.0406325744378053</v>
      </c>
      <c r="E203" s="2">
        <f t="shared" ca="1" si="39"/>
        <v>4.107436520812545</v>
      </c>
      <c r="G203" s="2">
        <f t="shared" ca="1" si="40"/>
        <v>6.0406325744378053</v>
      </c>
      <c r="H203" s="2">
        <f t="shared" ca="1" si="32"/>
        <v>0.98153692614770449</v>
      </c>
      <c r="I203" s="2">
        <f t="shared" ca="1" si="33"/>
        <v>2.0865796576126199</v>
      </c>
      <c r="J203" s="2">
        <f t="shared" ca="1" si="34"/>
        <v>3.9919825495605257</v>
      </c>
      <c r="K203" s="2">
        <f t="shared" ca="1" si="35"/>
        <v>1.7985087373300155</v>
      </c>
      <c r="L203" s="2">
        <f t="shared" ca="1" si="36"/>
        <v>1.3842879870870894</v>
      </c>
    </row>
    <row r="204" spans="2:12" x14ac:dyDescent="0.2">
      <c r="B204" s="2">
        <f t="shared" ca="1" si="37"/>
        <v>0.41332623057261036</v>
      </c>
      <c r="C204" s="2">
        <f t="shared" ca="1" si="38"/>
        <v>2.411128255479225</v>
      </c>
      <c r="D204" s="2">
        <f t="shared" ca="1" si="31"/>
        <v>2.3358683712079724</v>
      </c>
      <c r="E204" s="2">
        <f t="shared" ca="1" si="39"/>
        <v>2.6816266623272997</v>
      </c>
      <c r="G204" s="2">
        <f t="shared" ca="1" si="40"/>
        <v>2.3358683712079724</v>
      </c>
      <c r="H204" s="2">
        <f t="shared" ca="1" si="32"/>
        <v>0.46756487025948101</v>
      </c>
      <c r="I204" s="2">
        <f t="shared" ca="1" si="33"/>
        <v>-8.1392591716037396E-2</v>
      </c>
      <c r="J204" s="2">
        <f t="shared" ca="1" si="34"/>
        <v>0.63029421090300197</v>
      </c>
      <c r="K204" s="2">
        <f t="shared" ca="1" si="35"/>
        <v>0.84838371543658309</v>
      </c>
      <c r="L204" s="2">
        <f t="shared" ca="1" si="36"/>
        <v>-0.46156856717445399</v>
      </c>
    </row>
    <row r="205" spans="2:12" x14ac:dyDescent="0.2">
      <c r="B205" s="2">
        <f t="shared" ca="1" si="37"/>
        <v>0.13567974790441045</v>
      </c>
      <c r="C205" s="2">
        <f t="shared" ca="1" si="38"/>
        <v>1.9816137252154262</v>
      </c>
      <c r="D205" s="2">
        <f t="shared" ca="1" si="31"/>
        <v>1.5113640047209074</v>
      </c>
      <c r="E205" s="2">
        <f t="shared" ca="1" si="39"/>
        <v>3.7830764817297946</v>
      </c>
      <c r="G205" s="2">
        <f t="shared" ca="1" si="40"/>
        <v>1.5113640047209074</v>
      </c>
      <c r="H205" s="2">
        <f t="shared" ca="1" si="32"/>
        <v>0.26297405189620759</v>
      </c>
      <c r="I205" s="2">
        <f t="shared" ca="1" si="33"/>
        <v>-0.63420337728936016</v>
      </c>
      <c r="J205" s="2">
        <f t="shared" ca="1" si="34"/>
        <v>0.30513217967337564</v>
      </c>
      <c r="K205" s="2">
        <f t="shared" ca="1" si="35"/>
        <v>0.41301255746862925</v>
      </c>
      <c r="L205" s="2">
        <f t="shared" ca="1" si="36"/>
        <v>-1.1870102202766912</v>
      </c>
    </row>
    <row r="206" spans="2:12" x14ac:dyDescent="0.2">
      <c r="B206" s="2">
        <f t="shared" ca="1" si="37"/>
        <v>0.61945221269313067</v>
      </c>
      <c r="C206" s="2">
        <f t="shared" ca="1" si="38"/>
        <v>3.5945888946024747</v>
      </c>
      <c r="D206" s="2">
        <f t="shared" ca="1" si="31"/>
        <v>2.7872688117173769</v>
      </c>
      <c r="E206" s="2">
        <f t="shared" ca="1" si="39"/>
        <v>69.117207994745016</v>
      </c>
      <c r="G206" s="2">
        <f t="shared" ca="1" si="40"/>
        <v>2.7872688117173769</v>
      </c>
      <c r="H206" s="2">
        <f t="shared" ca="1" si="32"/>
        <v>0.59730538922155685</v>
      </c>
      <c r="I206" s="2">
        <f t="shared" ca="1" si="33"/>
        <v>0.24637853400043935</v>
      </c>
      <c r="J206" s="2">
        <f t="shared" ca="1" si="34"/>
        <v>0.9095767939348065</v>
      </c>
      <c r="K206" s="2">
        <f t="shared" ca="1" si="35"/>
        <v>1.0250621958462398</v>
      </c>
      <c r="L206" s="2">
        <f t="shared" ca="1" si="36"/>
        <v>-9.4775849256034564E-2</v>
      </c>
    </row>
    <row r="207" spans="2:12" x14ac:dyDescent="0.2">
      <c r="B207" s="2">
        <f t="shared" ca="1" si="37"/>
        <v>0.5226036101700432</v>
      </c>
      <c r="C207" s="2">
        <f t="shared" ca="1" si="38"/>
        <v>4.9090891588132246</v>
      </c>
      <c r="D207" s="2">
        <f t="shared" ca="1" si="31"/>
        <v>1.6283706927988888</v>
      </c>
      <c r="E207" s="2">
        <f t="shared" ca="1" si="39"/>
        <v>0.17008029702321015</v>
      </c>
      <c r="G207" s="2">
        <f t="shared" ca="1" si="40"/>
        <v>1.6283706927988888</v>
      </c>
      <c r="H207" s="2">
        <f t="shared" ca="1" si="32"/>
        <v>0.27794411177644712</v>
      </c>
      <c r="I207" s="2">
        <f t="shared" ca="1" si="33"/>
        <v>-0.58895982595082241</v>
      </c>
      <c r="J207" s="2">
        <f t="shared" ca="1" si="34"/>
        <v>0.32565273557327168</v>
      </c>
      <c r="K207" s="2">
        <f t="shared" ca="1" si="35"/>
        <v>0.48757993994044552</v>
      </c>
      <c r="L207" s="2">
        <f t="shared" ca="1" si="36"/>
        <v>-1.1219236936771766</v>
      </c>
    </row>
    <row r="208" spans="2:12" x14ac:dyDescent="0.2">
      <c r="B208" s="2">
        <f t="shared" ca="1" si="37"/>
        <v>9.3892439974978207E-3</v>
      </c>
      <c r="C208" s="2">
        <f t="shared" ca="1" si="38"/>
        <v>4.2645655096013231</v>
      </c>
      <c r="D208" s="2">
        <f t="shared" ca="1" si="31"/>
        <v>4.2627962697919637</v>
      </c>
      <c r="E208" s="2">
        <f t="shared" ca="1" si="39"/>
        <v>0.2515947256387957</v>
      </c>
      <c r="G208" s="2">
        <f t="shared" ca="1" si="40"/>
        <v>4.2627962697919637</v>
      </c>
      <c r="H208" s="2">
        <f t="shared" ca="1" si="32"/>
        <v>0.85179640718562866</v>
      </c>
      <c r="I208" s="2">
        <f t="shared" ca="1" si="33"/>
        <v>1.044169045588939</v>
      </c>
      <c r="J208" s="2">
        <f t="shared" ca="1" si="34"/>
        <v>1.9091683234020551</v>
      </c>
      <c r="K208" s="2">
        <f t="shared" ca="1" si="35"/>
        <v>1.4499253463037491</v>
      </c>
      <c r="L208" s="2">
        <f t="shared" ca="1" si="36"/>
        <v>0.6466677144563665</v>
      </c>
    </row>
  </sheetData>
  <mergeCells count="2">
    <mergeCell ref="X21:AA21"/>
    <mergeCell ref="X34:AA34"/>
  </mergeCells>
  <conditionalFormatting sqref="X49:AA49">
    <cfRule type="containsText" dxfId="1" priority="1" operator="containsText" text="pass">
      <formula>NOT(ISERROR(SEARCH("pass",X49)))</formula>
    </cfRule>
    <cfRule type="containsText" dxfId="0" priority="2" operator="containsText" text="FAIL">
      <formula>NOT(ISERROR(SEARCH("FAIL",X49)))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zoomScaleNormal="100" workbookViewId="0">
      <selection activeCell="I21" sqref="I21"/>
    </sheetView>
  </sheetViews>
  <sheetFormatPr defaultRowHeight="12.75" x14ac:dyDescent="0.2"/>
  <cols>
    <col min="1" max="1" width="2.85546875" style="5" customWidth="1"/>
    <col min="2" max="2" width="20.140625" style="5" customWidth="1"/>
    <col min="3" max="4" width="9.140625" style="5" customWidth="1"/>
    <col min="5" max="5" width="9.7109375" style="5" customWidth="1"/>
    <col min="6" max="6" width="9.5703125" style="5" customWidth="1"/>
    <col min="7" max="7" width="9.140625" style="5" customWidth="1"/>
    <col min="8" max="8" width="9.140625" style="5"/>
    <col min="9" max="9" width="9.140625" style="5" customWidth="1"/>
    <col min="10" max="16384" width="9.140625" style="5"/>
  </cols>
  <sheetData>
    <row r="1" spans="2:12" ht="15.75" x14ac:dyDescent="0.25">
      <c r="B1" s="4" t="s">
        <v>64</v>
      </c>
    </row>
    <row r="2" spans="2:12" ht="12.75" customHeight="1" x14ac:dyDescent="0.2"/>
    <row r="3" spans="2:12" x14ac:dyDescent="0.2">
      <c r="B3" s="13" t="s">
        <v>40</v>
      </c>
      <c r="C3" s="16"/>
      <c r="G3" s="6"/>
      <c r="H3" s="7"/>
      <c r="I3" s="7"/>
      <c r="J3" s="7"/>
      <c r="K3" s="7"/>
      <c r="L3" s="7"/>
    </row>
    <row r="4" spans="2:12" x14ac:dyDescent="0.2">
      <c r="B4" s="13" t="s">
        <v>41</v>
      </c>
      <c r="C4" s="16"/>
      <c r="G4" s="6"/>
      <c r="H4" s="7"/>
      <c r="I4" s="7"/>
      <c r="J4" s="7"/>
      <c r="K4" s="7"/>
      <c r="L4" s="7"/>
    </row>
    <row r="5" spans="2:12" x14ac:dyDescent="0.2">
      <c r="B5" s="13" t="s">
        <v>65</v>
      </c>
      <c r="C5" s="16"/>
      <c r="E5" s="13" t="s">
        <v>42</v>
      </c>
      <c r="F5" s="13"/>
      <c r="G5" s="7"/>
      <c r="H5" s="7"/>
      <c r="J5" s="7"/>
      <c r="K5" s="7"/>
      <c r="L5" s="7"/>
    </row>
    <row r="6" spans="2:12" x14ac:dyDescent="0.2">
      <c r="B6" s="6"/>
      <c r="C6" s="13" t="s">
        <v>19</v>
      </c>
      <c r="F6" s="13" t="s">
        <v>2</v>
      </c>
      <c r="G6" s="13" t="s">
        <v>43</v>
      </c>
      <c r="H6" s="13" t="s">
        <v>44</v>
      </c>
      <c r="J6" s="7"/>
      <c r="K6" s="7"/>
      <c r="L6" s="7"/>
    </row>
    <row r="7" spans="2:12" x14ac:dyDescent="0.2">
      <c r="B7" s="7"/>
      <c r="C7" s="5">
        <v>25.951964986681674</v>
      </c>
      <c r="E7" s="13" t="s">
        <v>0</v>
      </c>
      <c r="F7" s="16"/>
      <c r="G7" s="16"/>
      <c r="H7" s="16"/>
    </row>
    <row r="8" spans="2:12" x14ac:dyDescent="0.2">
      <c r="B8" s="7"/>
      <c r="C8" s="5">
        <v>0.47293431244217454</v>
      </c>
      <c r="E8" s="13" t="s">
        <v>45</v>
      </c>
      <c r="F8" s="16"/>
      <c r="G8" s="16"/>
      <c r="H8" s="16"/>
      <c r="J8" s="7"/>
      <c r="K8" s="7"/>
      <c r="L8" s="7"/>
    </row>
    <row r="9" spans="2:12" x14ac:dyDescent="0.2">
      <c r="B9" s="7"/>
      <c r="C9" s="5">
        <v>22.10933351575996</v>
      </c>
      <c r="D9" s="6"/>
      <c r="E9" s="13" t="s">
        <v>1</v>
      </c>
      <c r="F9" s="16"/>
      <c r="G9" s="16"/>
      <c r="H9" s="16"/>
      <c r="J9" s="7"/>
      <c r="K9" s="7"/>
      <c r="L9" s="7"/>
    </row>
    <row r="10" spans="2:12" x14ac:dyDescent="0.2">
      <c r="B10" s="7"/>
      <c r="C10" s="5">
        <v>4.4752419706407149</v>
      </c>
      <c r="D10" s="9"/>
      <c r="G10" s="6"/>
      <c r="H10" s="7"/>
      <c r="J10" s="7"/>
      <c r="K10" s="7"/>
      <c r="L10" s="7"/>
    </row>
    <row r="11" spans="2:12" x14ac:dyDescent="0.2">
      <c r="B11" s="7"/>
      <c r="C11" s="5">
        <v>29.27379270717428</v>
      </c>
      <c r="D11" s="6"/>
      <c r="E11" s="13" t="s">
        <v>46</v>
      </c>
      <c r="G11" s="6"/>
      <c r="H11" s="7"/>
      <c r="J11" s="7"/>
      <c r="K11" s="7"/>
      <c r="L11" s="7"/>
    </row>
    <row r="12" spans="2:12" x14ac:dyDescent="0.2">
      <c r="B12" s="7"/>
      <c r="C12" s="5">
        <v>176.52041162577913</v>
      </c>
      <c r="D12" s="10"/>
      <c r="E12" s="13" t="s">
        <v>0</v>
      </c>
      <c r="F12" s="16"/>
      <c r="H12" s="11"/>
      <c r="J12" s="7"/>
      <c r="K12" s="7"/>
      <c r="L12" s="7"/>
    </row>
    <row r="13" spans="2:12" x14ac:dyDescent="0.2">
      <c r="B13" s="7"/>
      <c r="C13" s="5">
        <v>6.0305724663325719</v>
      </c>
      <c r="D13" s="7"/>
      <c r="E13" s="20" t="s">
        <v>45</v>
      </c>
      <c r="F13" s="16"/>
      <c r="G13" s="7"/>
      <c r="H13" s="7"/>
      <c r="J13" s="7"/>
    </row>
    <row r="14" spans="2:12" x14ac:dyDescent="0.2">
      <c r="B14" s="7"/>
      <c r="C14" s="5">
        <v>10.882379048643076</v>
      </c>
      <c r="E14" s="13" t="s">
        <v>1</v>
      </c>
      <c r="F14" s="16"/>
      <c r="G14" s="7"/>
      <c r="H14" s="7"/>
      <c r="J14" s="7"/>
    </row>
    <row r="15" spans="2:12" x14ac:dyDescent="0.2">
      <c r="B15" s="7"/>
      <c r="C15" s="5">
        <v>51.112410282279797</v>
      </c>
      <c r="F15" s="7"/>
      <c r="G15" s="7"/>
      <c r="H15" s="7"/>
      <c r="I15" s="7"/>
      <c r="J15" s="7"/>
    </row>
    <row r="16" spans="2:12" x14ac:dyDescent="0.2">
      <c r="B16" s="7"/>
      <c r="C16" s="5">
        <v>57.19738679484238</v>
      </c>
      <c r="F16" s="7"/>
      <c r="G16" s="7"/>
      <c r="H16" s="7"/>
      <c r="I16" s="7"/>
      <c r="J16" s="7"/>
    </row>
    <row r="17" spans="2:10" x14ac:dyDescent="0.2">
      <c r="B17" s="7"/>
      <c r="C17" s="5">
        <v>9.2894876265200885</v>
      </c>
      <c r="F17" s="8"/>
      <c r="G17" s="6"/>
      <c r="H17" s="6"/>
      <c r="I17" s="7"/>
      <c r="J17" s="7"/>
    </row>
    <row r="18" spans="2:10" x14ac:dyDescent="0.2">
      <c r="B18" s="7"/>
      <c r="C18" s="5">
        <v>8.8414282691162693</v>
      </c>
      <c r="E18" s="6"/>
      <c r="F18" s="7"/>
      <c r="G18" s="7"/>
      <c r="H18" s="7"/>
      <c r="I18" s="7"/>
      <c r="J18" s="7"/>
    </row>
    <row r="19" spans="2:10" x14ac:dyDescent="0.2">
      <c r="B19" s="7"/>
      <c r="C19" s="5">
        <v>36.889878312896407</v>
      </c>
      <c r="E19" s="8"/>
      <c r="F19" s="7"/>
      <c r="G19" s="7"/>
      <c r="H19" s="7"/>
      <c r="I19" s="7"/>
      <c r="J19" s="7"/>
    </row>
    <row r="20" spans="2:10" x14ac:dyDescent="0.2">
      <c r="B20" s="7"/>
      <c r="C20" s="5">
        <v>4.985728324433107</v>
      </c>
      <c r="E20" s="8"/>
      <c r="F20" s="7"/>
      <c r="G20" s="7"/>
      <c r="H20" s="7"/>
      <c r="I20" s="7"/>
      <c r="J20" s="7"/>
    </row>
    <row r="21" spans="2:10" x14ac:dyDescent="0.2">
      <c r="B21" s="7"/>
      <c r="C21" s="5">
        <v>96.021766103169185</v>
      </c>
      <c r="F21" s="7"/>
      <c r="G21" s="7"/>
      <c r="H21" s="7"/>
      <c r="I21" s="7"/>
      <c r="J21" s="7"/>
    </row>
    <row r="22" spans="2:10" x14ac:dyDescent="0.2">
      <c r="B22" s="7"/>
      <c r="C22" s="5">
        <v>19.49550641257294</v>
      </c>
      <c r="F22" s="7"/>
      <c r="G22" s="7"/>
      <c r="H22" s="7"/>
      <c r="I22" s="7"/>
      <c r="J22" s="7"/>
    </row>
    <row r="23" spans="2:10" x14ac:dyDescent="0.2">
      <c r="B23" s="7"/>
      <c r="C23" s="5">
        <v>25.570437855709962</v>
      </c>
      <c r="F23" s="7"/>
      <c r="G23" s="7"/>
      <c r="H23" s="7"/>
      <c r="I23" s="7"/>
      <c r="J23" s="7"/>
    </row>
    <row r="24" spans="2:10" x14ac:dyDescent="0.2">
      <c r="B24" s="7"/>
      <c r="C24" s="5">
        <v>12.978028654502534</v>
      </c>
      <c r="F24" s="7"/>
      <c r="G24" s="7"/>
      <c r="H24" s="7"/>
      <c r="I24" s="7"/>
      <c r="J24" s="7"/>
    </row>
    <row r="25" spans="2:10" x14ac:dyDescent="0.2">
      <c r="B25" s="7"/>
      <c r="C25" s="5">
        <v>26.235235528995727</v>
      </c>
      <c r="F25" s="7"/>
      <c r="G25" s="7"/>
      <c r="H25" s="7"/>
      <c r="I25" s="7"/>
      <c r="J25" s="7"/>
    </row>
    <row r="26" spans="2:10" x14ac:dyDescent="0.2">
      <c r="B26" s="7"/>
      <c r="C26" s="5">
        <v>33.665970738406344</v>
      </c>
      <c r="F26" s="7"/>
      <c r="G26" s="7"/>
      <c r="H26" s="7"/>
      <c r="I26" s="7"/>
      <c r="J26" s="7"/>
    </row>
    <row r="27" spans="2:10" x14ac:dyDescent="0.2">
      <c r="B27" s="7"/>
      <c r="C27" s="5">
        <v>62.100441116203335</v>
      </c>
      <c r="F27" s="7"/>
      <c r="G27" s="7"/>
      <c r="H27" s="7"/>
      <c r="I27" s="7"/>
      <c r="J27" s="7"/>
    </row>
    <row r="28" spans="2:10" x14ac:dyDescent="0.2">
      <c r="B28" s="7"/>
      <c r="C28" s="5">
        <v>16.561486519919608</v>
      </c>
      <c r="F28" s="7"/>
      <c r="G28" s="7"/>
      <c r="H28" s="7"/>
      <c r="I28" s="7"/>
      <c r="J28" s="7"/>
    </row>
    <row r="29" spans="2:10" x14ac:dyDescent="0.2">
      <c r="B29" s="7"/>
      <c r="C29" s="5">
        <v>15.767202092447864</v>
      </c>
      <c r="F29" s="7"/>
      <c r="G29" s="7"/>
      <c r="H29" s="7"/>
      <c r="I29" s="7"/>
      <c r="J29" s="7"/>
    </row>
    <row r="30" spans="2:10" x14ac:dyDescent="0.2">
      <c r="B30" s="7"/>
      <c r="C30" s="5">
        <v>49.011580471434421</v>
      </c>
      <c r="F30" s="7"/>
      <c r="G30" s="7"/>
      <c r="H30" s="7"/>
      <c r="I30" s="7"/>
      <c r="J30" s="7"/>
    </row>
    <row r="31" spans="2:10" x14ac:dyDescent="0.2">
      <c r="B31" s="7"/>
      <c r="C31" s="5">
        <v>1.9776688439412715</v>
      </c>
      <c r="F31" s="7"/>
      <c r="G31" s="7"/>
      <c r="H31" s="7"/>
      <c r="I31" s="7"/>
      <c r="J31" s="7"/>
    </row>
    <row r="32" spans="2:10" x14ac:dyDescent="0.2">
      <c r="B32" s="7"/>
      <c r="C32" s="5">
        <v>14.746608762098386</v>
      </c>
      <c r="F32" s="7"/>
      <c r="G32" s="7"/>
      <c r="H32" s="7"/>
      <c r="I32" s="7"/>
      <c r="J32" s="7"/>
    </row>
    <row r="33" spans="2:10" x14ac:dyDescent="0.2">
      <c r="B33" s="7"/>
      <c r="C33" s="5">
        <v>11.971894391278315</v>
      </c>
      <c r="F33" s="7"/>
      <c r="G33" s="7"/>
      <c r="H33" s="7"/>
      <c r="I33" s="7"/>
      <c r="J33" s="7"/>
    </row>
    <row r="34" spans="2:10" x14ac:dyDescent="0.2">
      <c r="B34" s="7"/>
      <c r="C34" s="5">
        <v>29.290708643681988</v>
      </c>
      <c r="F34" s="7"/>
      <c r="G34" s="7"/>
      <c r="H34" s="7"/>
      <c r="I34" s="7"/>
      <c r="J34" s="7"/>
    </row>
    <row r="35" spans="2:10" x14ac:dyDescent="0.2">
      <c r="B35" s="7"/>
      <c r="C35" s="5">
        <v>8.8063140850943284</v>
      </c>
      <c r="F35" s="7"/>
      <c r="G35" s="7"/>
      <c r="H35" s="7"/>
      <c r="I35" s="7"/>
      <c r="J35" s="7"/>
    </row>
    <row r="36" spans="2:10" x14ac:dyDescent="0.2">
      <c r="B36" s="7"/>
      <c r="C36" s="5">
        <v>0.54221128129716567</v>
      </c>
      <c r="F36" s="7"/>
      <c r="G36" s="7"/>
      <c r="H36" s="7"/>
      <c r="I36" s="7"/>
      <c r="J36" s="7"/>
    </row>
    <row r="37" spans="2:10" x14ac:dyDescent="0.2">
      <c r="B37" s="7"/>
      <c r="C37" s="5">
        <v>40.015487790942984</v>
      </c>
      <c r="F37" s="7"/>
      <c r="G37" s="7"/>
      <c r="H37" s="7"/>
      <c r="I37" s="7"/>
      <c r="J37" s="7"/>
    </row>
    <row r="38" spans="2:10" x14ac:dyDescent="0.2">
      <c r="B38" s="7"/>
      <c r="C38" s="5">
        <v>23.5982879960196</v>
      </c>
      <c r="F38" s="7"/>
      <c r="G38" s="7"/>
      <c r="H38" s="7"/>
      <c r="I38" s="7"/>
      <c r="J38" s="7"/>
    </row>
    <row r="39" spans="2:10" x14ac:dyDescent="0.2">
      <c r="B39" s="7"/>
      <c r="C39" s="5">
        <v>5.627798032129105</v>
      </c>
      <c r="F39" s="7"/>
      <c r="G39" s="7"/>
      <c r="H39" s="7"/>
      <c r="I39" s="7"/>
      <c r="J39" s="7"/>
    </row>
    <row r="40" spans="2:10" x14ac:dyDescent="0.2">
      <c r="B40" s="7"/>
      <c r="C40" s="5">
        <v>10.601723875715896</v>
      </c>
      <c r="F40" s="7"/>
      <c r="G40" s="7"/>
      <c r="H40" s="7"/>
      <c r="I40" s="7"/>
      <c r="J40" s="7"/>
    </row>
    <row r="41" spans="2:10" x14ac:dyDescent="0.2">
      <c r="B41" s="7"/>
      <c r="C41" s="5">
        <v>63.675175248914336</v>
      </c>
      <c r="F41" s="7"/>
      <c r="G41" s="7"/>
      <c r="H41" s="7"/>
      <c r="I41" s="7"/>
      <c r="J41" s="7"/>
    </row>
    <row r="42" spans="2:10" x14ac:dyDescent="0.2">
      <c r="B42" s="7"/>
      <c r="C42" s="5">
        <v>26.148830400223357</v>
      </c>
      <c r="F42" s="7"/>
      <c r="G42" s="7"/>
      <c r="H42" s="7"/>
      <c r="I42" s="7"/>
      <c r="J42" s="7"/>
    </row>
    <row r="43" spans="2:10" x14ac:dyDescent="0.2">
      <c r="B43" s="7"/>
      <c r="C43" s="5">
        <v>89.725123526047341</v>
      </c>
      <c r="F43" s="7"/>
      <c r="G43" s="7"/>
      <c r="H43" s="7"/>
      <c r="I43" s="7"/>
      <c r="J43" s="7"/>
    </row>
    <row r="44" spans="2:10" x14ac:dyDescent="0.2">
      <c r="B44" s="7"/>
      <c r="C44" s="5">
        <v>4.2119722504610619</v>
      </c>
      <c r="F44" s="7"/>
      <c r="G44" s="7"/>
      <c r="H44" s="7"/>
      <c r="I44" s="7"/>
      <c r="J44" s="7"/>
    </row>
    <row r="45" spans="2:10" x14ac:dyDescent="0.2">
      <c r="B45" s="7"/>
      <c r="C45" s="5">
        <v>100.30250924975374</v>
      </c>
      <c r="F45" s="7"/>
      <c r="G45" s="7"/>
      <c r="H45" s="7"/>
      <c r="I45" s="7"/>
      <c r="J45" s="7"/>
    </row>
    <row r="46" spans="2:10" x14ac:dyDescent="0.2">
      <c r="B46" s="7"/>
      <c r="C46" s="5">
        <v>18.39797087805286</v>
      </c>
      <c r="F46" s="7"/>
      <c r="G46" s="7"/>
      <c r="H46" s="7"/>
      <c r="I46" s="7"/>
      <c r="J46" s="7"/>
    </row>
    <row r="47" spans="2:10" x14ac:dyDescent="0.2">
      <c r="B47" s="7"/>
      <c r="C47" s="5">
        <v>89.786898325808437</v>
      </c>
      <c r="F47" s="7"/>
      <c r="G47" s="7"/>
      <c r="H47" s="7"/>
      <c r="I47" s="7"/>
      <c r="J47" s="7"/>
    </row>
    <row r="48" spans="2:10" x14ac:dyDescent="0.2">
      <c r="B48" s="7"/>
      <c r="C48" s="5">
        <v>0.87194100612070369</v>
      </c>
      <c r="F48" s="7"/>
      <c r="G48" s="7"/>
      <c r="H48" s="7"/>
      <c r="I48" s="7"/>
      <c r="J48" s="7"/>
    </row>
    <row r="49" spans="2:10" x14ac:dyDescent="0.2">
      <c r="B49" s="7"/>
      <c r="C49" s="5">
        <v>41.255090839502778</v>
      </c>
      <c r="F49" s="7"/>
      <c r="G49" s="7"/>
      <c r="H49" s="7"/>
      <c r="I49" s="7"/>
      <c r="J49" s="7"/>
    </row>
    <row r="50" spans="2:10" x14ac:dyDescent="0.2">
      <c r="B50" s="7"/>
      <c r="C50" s="5">
        <v>22.677175480666154</v>
      </c>
      <c r="F50" s="7"/>
      <c r="G50" s="7"/>
      <c r="H50" s="7"/>
      <c r="I50" s="7"/>
      <c r="J50" s="7"/>
    </row>
    <row r="51" spans="2:10" x14ac:dyDescent="0.2">
      <c r="B51" s="7"/>
      <c r="C51" s="5">
        <v>12.707100695132823</v>
      </c>
      <c r="F51" s="7"/>
      <c r="G51" s="7"/>
      <c r="H51" s="7"/>
      <c r="I51" s="7"/>
      <c r="J51" s="7"/>
    </row>
    <row r="52" spans="2:10" x14ac:dyDescent="0.2">
      <c r="B52" s="7"/>
      <c r="C52" s="5">
        <v>1.1109234981932068</v>
      </c>
      <c r="F52" s="7"/>
      <c r="G52" s="7"/>
      <c r="H52" s="7"/>
      <c r="I52" s="7"/>
      <c r="J52" s="7"/>
    </row>
    <row r="53" spans="2:10" x14ac:dyDescent="0.2">
      <c r="B53" s="7"/>
      <c r="C53" s="5">
        <v>52.867943157364671</v>
      </c>
      <c r="F53" s="7"/>
      <c r="G53" s="7"/>
      <c r="H53" s="7"/>
      <c r="I53" s="7"/>
      <c r="J53" s="7"/>
    </row>
    <row r="54" spans="2:10" x14ac:dyDescent="0.2">
      <c r="B54" s="7"/>
      <c r="C54" s="5">
        <v>45.47942455551339</v>
      </c>
    </row>
    <row r="55" spans="2:10" x14ac:dyDescent="0.2">
      <c r="B55" s="7"/>
      <c r="C55" s="5">
        <v>5.2200481844530531</v>
      </c>
    </row>
    <row r="56" spans="2:10" x14ac:dyDescent="0.2">
      <c r="B56" s="7"/>
      <c r="C56" s="5">
        <v>16.355090833712527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H23" sqref="H23"/>
    </sheetView>
  </sheetViews>
  <sheetFormatPr defaultRowHeight="12.75" x14ac:dyDescent="0.2"/>
  <cols>
    <col min="1" max="1" width="2.85546875" style="5" customWidth="1"/>
    <col min="2" max="2" width="13.5703125" style="5" customWidth="1"/>
    <col min="3" max="3" width="9.140625" style="5"/>
    <col min="4" max="4" width="10.28515625" style="5" customWidth="1"/>
    <col min="5" max="16384" width="9.140625" style="5"/>
  </cols>
  <sheetData>
    <row r="1" spans="2:5" ht="15.75" x14ac:dyDescent="0.25">
      <c r="B1" s="4" t="s">
        <v>66</v>
      </c>
    </row>
    <row r="2" spans="2:5" x14ac:dyDescent="0.2">
      <c r="B2" s="5" t="s">
        <v>47</v>
      </c>
    </row>
    <row r="4" spans="2:5" x14ac:dyDescent="0.2">
      <c r="B4" s="5" t="s">
        <v>48</v>
      </c>
    </row>
    <row r="5" spans="2:5" x14ac:dyDescent="0.2">
      <c r="B5" s="5" t="s">
        <v>49</v>
      </c>
    </row>
    <row r="6" spans="2:5" x14ac:dyDescent="0.2">
      <c r="B6" s="5" t="s">
        <v>50</v>
      </c>
    </row>
    <row r="7" spans="2:5" x14ac:dyDescent="0.2">
      <c r="B7" s="5" t="s">
        <v>51</v>
      </c>
    </row>
    <row r="8" spans="2:5" x14ac:dyDescent="0.2">
      <c r="B8" s="5" t="s">
        <v>68</v>
      </c>
    </row>
    <row r="9" spans="2:5" x14ac:dyDescent="0.2">
      <c r="B9" s="5" t="s">
        <v>52</v>
      </c>
    </row>
    <row r="11" spans="2:5" x14ac:dyDescent="0.2">
      <c r="B11" s="13" t="s">
        <v>53</v>
      </c>
      <c r="C11" s="16"/>
    </row>
    <row r="12" spans="2:5" x14ac:dyDescent="0.2">
      <c r="B12" s="13" t="s">
        <v>67</v>
      </c>
      <c r="C12" s="22"/>
    </row>
    <row r="13" spans="2:5" x14ac:dyDescent="0.2">
      <c r="B13" s="13" t="s">
        <v>54</v>
      </c>
      <c r="C13" s="16"/>
    </row>
    <row r="14" spans="2:5" x14ac:dyDescent="0.2">
      <c r="B14" s="13" t="s">
        <v>55</v>
      </c>
      <c r="C14" s="16"/>
    </row>
    <row r="15" spans="2:5" x14ac:dyDescent="0.2">
      <c r="B15" s="13" t="s">
        <v>56</v>
      </c>
      <c r="C15" s="16"/>
    </row>
    <row r="16" spans="2:5" x14ac:dyDescent="0.2">
      <c r="B16" s="13" t="s">
        <v>57</v>
      </c>
      <c r="C16" s="16"/>
      <c r="E16" s="12"/>
    </row>
    <row r="17" spans="2:5" x14ac:dyDescent="0.2">
      <c r="B17" s="13" t="s">
        <v>58</v>
      </c>
      <c r="C17" s="16"/>
      <c r="E17" s="12"/>
    </row>
    <row r="18" spans="2:5" x14ac:dyDescent="0.2">
      <c r="B18" s="13" t="s">
        <v>59</v>
      </c>
      <c r="C18" s="16"/>
      <c r="E1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 7.1</vt:lpstr>
      <vt:lpstr>Ex 7.2</vt:lpstr>
      <vt:lpstr>Ex 7.3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2013-01-28T08:18:19Z</dcterms:created>
  <dcterms:modified xsi:type="dcterms:W3CDTF">2013-01-31T00:15:55Z</dcterms:modified>
</cp:coreProperties>
</file>