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0835" windowHeight="14595" activeTab="2"/>
  </bookViews>
  <sheets>
    <sheet name="Ex 5.1" sheetId="4" r:id="rId1"/>
    <sheet name="Ex 5.2" sheetId="5" r:id="rId2"/>
    <sheet name="Ex 5.3" sheetId="6" r:id="rId3"/>
  </sheets>
  <externalReferences>
    <externalReference r:id="rId4"/>
  </externalReferences>
  <calcPr calcId="145621" calcOnSave="0"/>
</workbook>
</file>

<file path=xl/calcChain.xml><?xml version="1.0" encoding="utf-8"?>
<calcChain xmlns="http://schemas.openxmlformats.org/spreadsheetml/2006/main">
  <c r="G208" i="6" l="1"/>
  <c r="G207" i="6"/>
  <c r="G206" i="6"/>
  <c r="G205" i="6"/>
  <c r="K205" i="6" s="1"/>
  <c r="G204" i="6"/>
  <c r="G203" i="6"/>
  <c r="G202" i="6"/>
  <c r="G201" i="6"/>
  <c r="K201" i="6" s="1"/>
  <c r="G200" i="6"/>
  <c r="G199" i="6"/>
  <c r="G198" i="6"/>
  <c r="G197" i="6"/>
  <c r="K197" i="6" s="1"/>
  <c r="G196" i="6"/>
  <c r="G195" i="6"/>
  <c r="G194" i="6"/>
  <c r="G193" i="6"/>
  <c r="K193" i="6" s="1"/>
  <c r="G192" i="6"/>
  <c r="G191" i="6"/>
  <c r="G190" i="6"/>
  <c r="G189" i="6"/>
  <c r="K189" i="6" s="1"/>
  <c r="G188" i="6"/>
  <c r="G187" i="6"/>
  <c r="G186" i="6"/>
  <c r="G185" i="6"/>
  <c r="K185" i="6" s="1"/>
  <c r="G184" i="6"/>
  <c r="G183" i="6"/>
  <c r="G182" i="6"/>
  <c r="G181" i="6"/>
  <c r="K181" i="6" s="1"/>
  <c r="G180" i="6"/>
  <c r="G179" i="6"/>
  <c r="G178" i="6"/>
  <c r="G177" i="6"/>
  <c r="K177" i="6" s="1"/>
  <c r="G176" i="6"/>
  <c r="G175" i="6"/>
  <c r="G174" i="6"/>
  <c r="G173" i="6"/>
  <c r="K173" i="6" s="1"/>
  <c r="G172" i="6"/>
  <c r="G171" i="6"/>
  <c r="G170" i="6"/>
  <c r="G169" i="6"/>
  <c r="K169" i="6" s="1"/>
  <c r="G168" i="6"/>
  <c r="K168" i="6" s="1"/>
  <c r="G167" i="6"/>
  <c r="G166" i="6"/>
  <c r="K166" i="6" s="1"/>
  <c r="G165" i="6"/>
  <c r="K165" i="6" s="1"/>
  <c r="G164" i="6"/>
  <c r="G163" i="6"/>
  <c r="K163" i="6" s="1"/>
  <c r="G162" i="6"/>
  <c r="G161" i="6"/>
  <c r="K161" i="6" s="1"/>
  <c r="G160" i="6"/>
  <c r="K160" i="6" s="1"/>
  <c r="G159" i="6"/>
  <c r="G158" i="6"/>
  <c r="K158" i="6" s="1"/>
  <c r="G157" i="6"/>
  <c r="K157" i="6" s="1"/>
  <c r="G156" i="6"/>
  <c r="G155" i="6"/>
  <c r="K155" i="6" s="1"/>
  <c r="G154" i="6"/>
  <c r="G153" i="6"/>
  <c r="K153" i="6" s="1"/>
  <c r="G152" i="6"/>
  <c r="K152" i="6" s="1"/>
  <c r="G151" i="6"/>
  <c r="G150" i="6"/>
  <c r="G149" i="6"/>
  <c r="G148" i="6"/>
  <c r="K148" i="6" s="1"/>
  <c r="G147" i="6"/>
  <c r="G146" i="6"/>
  <c r="G145" i="6"/>
  <c r="G144" i="6"/>
  <c r="K144" i="6" s="1"/>
  <c r="G143" i="6"/>
  <c r="G142" i="6"/>
  <c r="G141" i="6"/>
  <c r="G140" i="6"/>
  <c r="K140" i="6" s="1"/>
  <c r="G139" i="6"/>
  <c r="G138" i="6"/>
  <c r="G137" i="6"/>
  <c r="G136" i="6"/>
  <c r="K136" i="6" s="1"/>
  <c r="G135" i="6"/>
  <c r="G134" i="6"/>
  <c r="K134" i="6" s="1"/>
  <c r="G133" i="6"/>
  <c r="K133" i="6" s="1"/>
  <c r="G132" i="6"/>
  <c r="K132" i="6" s="1"/>
  <c r="G131" i="6"/>
  <c r="G130" i="6"/>
  <c r="K130" i="6" s="1"/>
  <c r="G129" i="6"/>
  <c r="G128" i="6"/>
  <c r="K128" i="6" s="1"/>
  <c r="G127" i="6"/>
  <c r="K127" i="6" s="1"/>
  <c r="G126" i="6"/>
  <c r="G125" i="6"/>
  <c r="K125" i="6" s="1"/>
  <c r="G124" i="6"/>
  <c r="G123" i="6"/>
  <c r="K123" i="6" s="1"/>
  <c r="G122" i="6"/>
  <c r="G121" i="6"/>
  <c r="K121" i="6" s="1"/>
  <c r="G120" i="6"/>
  <c r="G119" i="6"/>
  <c r="K119" i="6" s="1"/>
  <c r="G118" i="6"/>
  <c r="G117" i="6"/>
  <c r="K117" i="6" s="1"/>
  <c r="G116" i="6"/>
  <c r="G115" i="6"/>
  <c r="K115" i="6" s="1"/>
  <c r="G114" i="6"/>
  <c r="G113" i="6"/>
  <c r="K113" i="6" s="1"/>
  <c r="G112" i="6"/>
  <c r="G111" i="6"/>
  <c r="K111" i="6" s="1"/>
  <c r="G110" i="6"/>
  <c r="G109" i="6"/>
  <c r="K109" i="6" s="1"/>
  <c r="G108" i="6"/>
  <c r="G107" i="6"/>
  <c r="K107" i="6" s="1"/>
  <c r="G106" i="6"/>
  <c r="G105" i="6"/>
  <c r="K105" i="6" s="1"/>
  <c r="G104" i="6"/>
  <c r="G103" i="6"/>
  <c r="K103" i="6" s="1"/>
  <c r="G102" i="6"/>
  <c r="G101" i="6"/>
  <c r="K101" i="6" s="1"/>
  <c r="G100" i="6"/>
  <c r="G99" i="6"/>
  <c r="K99" i="6" s="1"/>
  <c r="G98" i="6"/>
  <c r="G97" i="6"/>
  <c r="K97" i="6" s="1"/>
  <c r="G96" i="6"/>
  <c r="G95" i="6"/>
  <c r="K95" i="6" s="1"/>
  <c r="G94" i="6"/>
  <c r="G93" i="6"/>
  <c r="K93" i="6" s="1"/>
  <c r="G92" i="6"/>
  <c r="G91" i="6"/>
  <c r="K91" i="6" s="1"/>
  <c r="G90" i="6"/>
  <c r="G89" i="6"/>
  <c r="K89" i="6" s="1"/>
  <c r="G88" i="6"/>
  <c r="G87" i="6"/>
  <c r="K87" i="6" s="1"/>
  <c r="G86" i="6"/>
  <c r="G85" i="6"/>
  <c r="K85" i="6" s="1"/>
  <c r="G84" i="6"/>
  <c r="G83" i="6"/>
  <c r="K83" i="6" s="1"/>
  <c r="G82" i="6"/>
  <c r="G81" i="6"/>
  <c r="K81" i="6" s="1"/>
  <c r="G80" i="6"/>
  <c r="G79" i="6"/>
  <c r="K79" i="6" s="1"/>
  <c r="G78" i="6"/>
  <c r="G77" i="6"/>
  <c r="K77" i="6" s="1"/>
  <c r="G76" i="6"/>
  <c r="G75" i="6"/>
  <c r="K75" i="6" s="1"/>
  <c r="G74" i="6"/>
  <c r="G73" i="6"/>
  <c r="K73" i="6" s="1"/>
  <c r="G72" i="6"/>
  <c r="G71" i="6"/>
  <c r="K71" i="6" s="1"/>
  <c r="G70" i="6"/>
  <c r="G69" i="6"/>
  <c r="K69" i="6" s="1"/>
  <c r="G68" i="6"/>
  <c r="G67" i="6"/>
  <c r="K67" i="6" s="1"/>
  <c r="G66" i="6"/>
  <c r="G65" i="6"/>
  <c r="K65" i="6" s="1"/>
  <c r="G64" i="6"/>
  <c r="G63" i="6"/>
  <c r="K63" i="6" s="1"/>
  <c r="G62" i="6"/>
  <c r="G61" i="6"/>
  <c r="K61" i="6" s="1"/>
  <c r="G60" i="6"/>
  <c r="K60" i="6" s="1"/>
  <c r="G59" i="6"/>
  <c r="G58" i="6"/>
  <c r="K58" i="6" s="1"/>
  <c r="G57" i="6"/>
  <c r="K57" i="6" s="1"/>
  <c r="G56" i="6"/>
  <c r="K56" i="6" s="1"/>
  <c r="G55" i="6"/>
  <c r="G54" i="6"/>
  <c r="K54" i="6" s="1"/>
  <c r="G53" i="6"/>
  <c r="G52" i="6"/>
  <c r="K52" i="6" s="1"/>
  <c r="G51" i="6"/>
  <c r="G50" i="6"/>
  <c r="K50" i="6" s="1"/>
  <c r="G49" i="6"/>
  <c r="G48" i="6"/>
  <c r="K48" i="6" s="1"/>
  <c r="G47" i="6"/>
  <c r="G46" i="6"/>
  <c r="K46" i="6" s="1"/>
  <c r="G45" i="6"/>
  <c r="K45" i="6" s="1"/>
  <c r="G44" i="6"/>
  <c r="G43" i="6"/>
  <c r="G42" i="6"/>
  <c r="K42" i="6" s="1"/>
  <c r="G41" i="6"/>
  <c r="G40" i="6"/>
  <c r="G39" i="6"/>
  <c r="K39" i="6" s="1"/>
  <c r="G38" i="6"/>
  <c r="G37" i="6"/>
  <c r="K37" i="6" s="1"/>
  <c r="G36" i="6"/>
  <c r="G35" i="6"/>
  <c r="K35" i="6" s="1"/>
  <c r="G34" i="6"/>
  <c r="G33" i="6"/>
  <c r="K33" i="6" s="1"/>
  <c r="G32" i="6"/>
  <c r="G31" i="6"/>
  <c r="K31" i="6" s="1"/>
  <c r="G30" i="6"/>
  <c r="K30" i="6" s="1"/>
  <c r="G29" i="6"/>
  <c r="G28" i="6"/>
  <c r="K28" i="6" s="1"/>
  <c r="G27" i="6"/>
  <c r="G26" i="6"/>
  <c r="G25" i="6"/>
  <c r="G24" i="6"/>
  <c r="K24" i="6" s="1"/>
  <c r="G23" i="6"/>
  <c r="G22" i="6"/>
  <c r="K22" i="6" s="1"/>
  <c r="G21" i="6"/>
  <c r="G20" i="6"/>
  <c r="K20" i="6" s="1"/>
  <c r="G19" i="6"/>
  <c r="G18" i="6"/>
  <c r="K18" i="6" s="1"/>
  <c r="G17" i="6"/>
  <c r="G16" i="6"/>
  <c r="K16" i="6" s="1"/>
  <c r="G15" i="6"/>
  <c r="G14" i="6"/>
  <c r="K14" i="6" s="1"/>
  <c r="G13" i="6"/>
  <c r="G12" i="6"/>
  <c r="G11" i="6"/>
  <c r="K11" i="6" s="1"/>
  <c r="G10" i="6"/>
  <c r="G9" i="6"/>
  <c r="F117" i="5"/>
  <c r="H117" i="5" s="1"/>
  <c r="E117" i="5"/>
  <c r="G117" i="5" s="1"/>
  <c r="F116" i="5"/>
  <c r="H116" i="5" s="1"/>
  <c r="E116" i="5"/>
  <c r="G116" i="5" s="1"/>
  <c r="F115" i="5"/>
  <c r="H115" i="5" s="1"/>
  <c r="E115" i="5"/>
  <c r="G115" i="5" s="1"/>
  <c r="F114" i="5"/>
  <c r="H114" i="5" s="1"/>
  <c r="E114" i="5"/>
  <c r="G114" i="5" s="1"/>
  <c r="F113" i="5"/>
  <c r="H113" i="5" s="1"/>
  <c r="E113" i="5"/>
  <c r="G113" i="5" s="1"/>
  <c r="F112" i="5"/>
  <c r="H112" i="5" s="1"/>
  <c r="E112" i="5"/>
  <c r="G112" i="5" s="1"/>
  <c r="F111" i="5"/>
  <c r="H111" i="5" s="1"/>
  <c r="E111" i="5"/>
  <c r="G111" i="5" s="1"/>
  <c r="F110" i="5"/>
  <c r="H110" i="5" s="1"/>
  <c r="E110" i="5"/>
  <c r="G110" i="5" s="1"/>
  <c r="F109" i="5"/>
  <c r="H109" i="5" s="1"/>
  <c r="E109" i="5"/>
  <c r="G109" i="5" s="1"/>
  <c r="F108" i="5"/>
  <c r="H108" i="5" s="1"/>
  <c r="E108" i="5"/>
  <c r="G108" i="5" s="1"/>
  <c r="F107" i="5"/>
  <c r="H107" i="5" s="1"/>
  <c r="E107" i="5"/>
  <c r="G107" i="5" s="1"/>
  <c r="F106" i="5"/>
  <c r="H106" i="5" s="1"/>
  <c r="E106" i="5"/>
  <c r="G106" i="5" s="1"/>
  <c r="F105" i="5"/>
  <c r="H105" i="5" s="1"/>
  <c r="E105" i="5"/>
  <c r="G105" i="5" s="1"/>
  <c r="F104" i="5"/>
  <c r="H104" i="5" s="1"/>
  <c r="E104" i="5"/>
  <c r="G104" i="5" s="1"/>
  <c r="F103" i="5"/>
  <c r="H103" i="5" s="1"/>
  <c r="E103" i="5"/>
  <c r="G103" i="5" s="1"/>
  <c r="F102" i="5"/>
  <c r="H102" i="5" s="1"/>
  <c r="E102" i="5"/>
  <c r="G102" i="5" s="1"/>
  <c r="F101" i="5"/>
  <c r="H101" i="5" s="1"/>
  <c r="E101" i="5"/>
  <c r="G101" i="5" s="1"/>
  <c r="F100" i="5"/>
  <c r="H100" i="5" s="1"/>
  <c r="E100" i="5"/>
  <c r="G100" i="5" s="1"/>
  <c r="F99" i="5"/>
  <c r="H99" i="5" s="1"/>
  <c r="E99" i="5"/>
  <c r="G99" i="5" s="1"/>
  <c r="F98" i="5"/>
  <c r="H98" i="5" s="1"/>
  <c r="E98" i="5"/>
  <c r="G98" i="5" s="1"/>
  <c r="F97" i="5"/>
  <c r="H97" i="5" s="1"/>
  <c r="E97" i="5"/>
  <c r="G97" i="5" s="1"/>
  <c r="F96" i="5"/>
  <c r="H96" i="5" s="1"/>
  <c r="E96" i="5"/>
  <c r="G96" i="5" s="1"/>
  <c r="F95" i="5"/>
  <c r="H95" i="5" s="1"/>
  <c r="E95" i="5"/>
  <c r="G95" i="5" s="1"/>
  <c r="F94" i="5"/>
  <c r="H94" i="5" s="1"/>
  <c r="E94" i="5"/>
  <c r="G94" i="5" s="1"/>
  <c r="F93" i="5"/>
  <c r="H93" i="5" s="1"/>
  <c r="E93" i="5"/>
  <c r="G93" i="5" s="1"/>
  <c r="F92" i="5"/>
  <c r="H92" i="5" s="1"/>
  <c r="E92" i="5"/>
  <c r="G92" i="5" s="1"/>
  <c r="F91" i="5"/>
  <c r="H91" i="5" s="1"/>
  <c r="E91" i="5"/>
  <c r="G91" i="5" s="1"/>
  <c r="F90" i="5"/>
  <c r="H90" i="5" s="1"/>
  <c r="E90" i="5"/>
  <c r="G90" i="5" s="1"/>
  <c r="F89" i="5"/>
  <c r="H89" i="5" s="1"/>
  <c r="E89" i="5"/>
  <c r="G89" i="5" s="1"/>
  <c r="F88" i="5"/>
  <c r="H88" i="5" s="1"/>
  <c r="E88" i="5"/>
  <c r="G88" i="5" s="1"/>
  <c r="F87" i="5"/>
  <c r="H87" i="5" s="1"/>
  <c r="E87" i="5"/>
  <c r="G87" i="5" s="1"/>
  <c r="F86" i="5"/>
  <c r="H86" i="5" s="1"/>
  <c r="E86" i="5"/>
  <c r="G86" i="5" s="1"/>
  <c r="F85" i="5"/>
  <c r="H85" i="5" s="1"/>
  <c r="E85" i="5"/>
  <c r="G85" i="5" s="1"/>
  <c r="F84" i="5"/>
  <c r="H84" i="5" s="1"/>
  <c r="E84" i="5"/>
  <c r="G84" i="5" s="1"/>
  <c r="F83" i="5"/>
  <c r="H83" i="5" s="1"/>
  <c r="E83" i="5"/>
  <c r="G83" i="5" s="1"/>
  <c r="F82" i="5"/>
  <c r="H82" i="5" s="1"/>
  <c r="E82" i="5"/>
  <c r="G82" i="5" s="1"/>
  <c r="F81" i="5"/>
  <c r="H81" i="5" s="1"/>
  <c r="E81" i="5"/>
  <c r="G81" i="5" s="1"/>
  <c r="F80" i="5"/>
  <c r="H80" i="5" s="1"/>
  <c r="E80" i="5"/>
  <c r="G80" i="5" s="1"/>
  <c r="F79" i="5"/>
  <c r="H79" i="5" s="1"/>
  <c r="E79" i="5"/>
  <c r="G79" i="5" s="1"/>
  <c r="F78" i="5"/>
  <c r="H78" i="5" s="1"/>
  <c r="E78" i="5"/>
  <c r="G78" i="5" s="1"/>
  <c r="F77" i="5"/>
  <c r="H77" i="5" s="1"/>
  <c r="E77" i="5"/>
  <c r="G77" i="5" s="1"/>
  <c r="F76" i="5"/>
  <c r="H76" i="5" s="1"/>
  <c r="E76" i="5"/>
  <c r="G76" i="5" s="1"/>
  <c r="F75" i="5"/>
  <c r="H75" i="5" s="1"/>
  <c r="E75" i="5"/>
  <c r="G75" i="5" s="1"/>
  <c r="F74" i="5"/>
  <c r="H74" i="5" s="1"/>
  <c r="E74" i="5"/>
  <c r="G74" i="5" s="1"/>
  <c r="F73" i="5"/>
  <c r="H73" i="5" s="1"/>
  <c r="E73" i="5"/>
  <c r="G73" i="5" s="1"/>
  <c r="F72" i="5"/>
  <c r="H72" i="5" s="1"/>
  <c r="E72" i="5"/>
  <c r="G72" i="5" s="1"/>
  <c r="F71" i="5"/>
  <c r="H71" i="5" s="1"/>
  <c r="E71" i="5"/>
  <c r="G71" i="5" s="1"/>
  <c r="F70" i="5"/>
  <c r="H70" i="5" s="1"/>
  <c r="E70" i="5"/>
  <c r="G70" i="5" s="1"/>
  <c r="F69" i="5"/>
  <c r="H69" i="5" s="1"/>
  <c r="E69" i="5"/>
  <c r="G69" i="5" s="1"/>
  <c r="F68" i="5"/>
  <c r="H68" i="5" s="1"/>
  <c r="E68" i="5"/>
  <c r="G68" i="5" s="1"/>
  <c r="F67" i="5"/>
  <c r="H67" i="5" s="1"/>
  <c r="E67" i="5"/>
  <c r="G67" i="5" s="1"/>
  <c r="F66" i="5"/>
  <c r="H66" i="5" s="1"/>
  <c r="E66" i="5"/>
  <c r="G66" i="5" s="1"/>
  <c r="F65" i="5"/>
  <c r="H65" i="5" s="1"/>
  <c r="E65" i="5"/>
  <c r="G65" i="5" s="1"/>
  <c r="F64" i="5"/>
  <c r="H64" i="5" s="1"/>
  <c r="E64" i="5"/>
  <c r="G64" i="5" s="1"/>
  <c r="F63" i="5"/>
  <c r="H63" i="5" s="1"/>
  <c r="E63" i="5"/>
  <c r="G63" i="5" s="1"/>
  <c r="F62" i="5"/>
  <c r="H62" i="5" s="1"/>
  <c r="E62" i="5"/>
  <c r="G62" i="5" s="1"/>
  <c r="F61" i="5"/>
  <c r="H61" i="5" s="1"/>
  <c r="E61" i="5"/>
  <c r="G61" i="5" s="1"/>
  <c r="F60" i="5"/>
  <c r="H60" i="5" s="1"/>
  <c r="E60" i="5"/>
  <c r="G60" i="5" s="1"/>
  <c r="F59" i="5"/>
  <c r="H59" i="5" s="1"/>
  <c r="E59" i="5"/>
  <c r="G59" i="5" s="1"/>
  <c r="F58" i="5"/>
  <c r="H58" i="5" s="1"/>
  <c r="E58" i="5"/>
  <c r="G58" i="5" s="1"/>
  <c r="F57" i="5"/>
  <c r="H57" i="5" s="1"/>
  <c r="E57" i="5"/>
  <c r="G57" i="5" s="1"/>
  <c r="F56" i="5"/>
  <c r="H56" i="5" s="1"/>
  <c r="E56" i="5"/>
  <c r="G56" i="5" s="1"/>
  <c r="F55" i="5"/>
  <c r="H55" i="5" s="1"/>
  <c r="E55" i="5"/>
  <c r="G55" i="5" s="1"/>
  <c r="F54" i="5"/>
  <c r="H54" i="5" s="1"/>
  <c r="E54" i="5"/>
  <c r="G54" i="5" s="1"/>
  <c r="F53" i="5"/>
  <c r="H53" i="5" s="1"/>
  <c r="E53" i="5"/>
  <c r="G53" i="5" s="1"/>
  <c r="F52" i="5"/>
  <c r="H52" i="5" s="1"/>
  <c r="E52" i="5"/>
  <c r="G52" i="5" s="1"/>
  <c r="F51" i="5"/>
  <c r="H51" i="5" s="1"/>
  <c r="E51" i="5"/>
  <c r="G51" i="5" s="1"/>
  <c r="F50" i="5"/>
  <c r="H50" i="5" s="1"/>
  <c r="E50" i="5"/>
  <c r="G50" i="5" s="1"/>
  <c r="F49" i="5"/>
  <c r="H49" i="5" s="1"/>
  <c r="E49" i="5"/>
  <c r="G49" i="5" s="1"/>
  <c r="F48" i="5"/>
  <c r="H48" i="5" s="1"/>
  <c r="E48" i="5"/>
  <c r="G48" i="5" s="1"/>
  <c r="F47" i="5"/>
  <c r="H47" i="5" s="1"/>
  <c r="E47" i="5"/>
  <c r="G47" i="5" s="1"/>
  <c r="F46" i="5"/>
  <c r="H46" i="5" s="1"/>
  <c r="E46" i="5"/>
  <c r="G46" i="5" s="1"/>
  <c r="F45" i="5"/>
  <c r="H45" i="5" s="1"/>
  <c r="E45" i="5"/>
  <c r="G45" i="5" s="1"/>
  <c r="F44" i="5"/>
  <c r="H44" i="5" s="1"/>
  <c r="E44" i="5"/>
  <c r="G44" i="5" s="1"/>
  <c r="F43" i="5"/>
  <c r="H43" i="5" s="1"/>
  <c r="E43" i="5"/>
  <c r="G43" i="5" s="1"/>
  <c r="F42" i="5"/>
  <c r="H42" i="5" s="1"/>
  <c r="E42" i="5"/>
  <c r="G42" i="5" s="1"/>
  <c r="F41" i="5"/>
  <c r="H41" i="5" s="1"/>
  <c r="E41" i="5"/>
  <c r="G41" i="5" s="1"/>
  <c r="F40" i="5"/>
  <c r="H40" i="5" s="1"/>
  <c r="E40" i="5"/>
  <c r="G40" i="5" s="1"/>
  <c r="F39" i="5"/>
  <c r="H39" i="5" s="1"/>
  <c r="E39" i="5"/>
  <c r="G39" i="5" s="1"/>
  <c r="F38" i="5"/>
  <c r="H38" i="5" s="1"/>
  <c r="E38" i="5"/>
  <c r="G38" i="5" s="1"/>
  <c r="F37" i="5"/>
  <c r="H37" i="5" s="1"/>
  <c r="E37" i="5"/>
  <c r="G37" i="5" s="1"/>
  <c r="F36" i="5"/>
  <c r="H36" i="5" s="1"/>
  <c r="E36" i="5"/>
  <c r="G36" i="5" s="1"/>
  <c r="F35" i="5"/>
  <c r="H35" i="5" s="1"/>
  <c r="E35" i="5"/>
  <c r="G35" i="5" s="1"/>
  <c r="F34" i="5"/>
  <c r="H34" i="5" s="1"/>
  <c r="E34" i="5"/>
  <c r="G34" i="5" s="1"/>
  <c r="F33" i="5"/>
  <c r="H33" i="5" s="1"/>
  <c r="E33" i="5"/>
  <c r="G33" i="5" s="1"/>
  <c r="F32" i="5"/>
  <c r="H32" i="5" s="1"/>
  <c r="E32" i="5"/>
  <c r="G32" i="5" s="1"/>
  <c r="F31" i="5"/>
  <c r="H31" i="5" s="1"/>
  <c r="E31" i="5"/>
  <c r="G31" i="5" s="1"/>
  <c r="F30" i="5"/>
  <c r="H30" i="5" s="1"/>
  <c r="E30" i="5"/>
  <c r="G30" i="5" s="1"/>
  <c r="F29" i="5"/>
  <c r="H29" i="5" s="1"/>
  <c r="E29" i="5"/>
  <c r="G29" i="5" s="1"/>
  <c r="F28" i="5"/>
  <c r="H28" i="5" s="1"/>
  <c r="E28" i="5"/>
  <c r="G28" i="5" s="1"/>
  <c r="F27" i="5"/>
  <c r="H27" i="5" s="1"/>
  <c r="E27" i="5"/>
  <c r="G27" i="5" s="1"/>
  <c r="F26" i="5"/>
  <c r="H26" i="5" s="1"/>
  <c r="E26" i="5"/>
  <c r="G26" i="5" s="1"/>
  <c r="F25" i="5"/>
  <c r="H25" i="5" s="1"/>
  <c r="E25" i="5"/>
  <c r="G25" i="5" s="1"/>
  <c r="F24" i="5"/>
  <c r="H24" i="5" s="1"/>
  <c r="E24" i="5"/>
  <c r="G24" i="5" s="1"/>
  <c r="F23" i="5"/>
  <c r="H23" i="5" s="1"/>
  <c r="E23" i="5"/>
  <c r="G23" i="5" s="1"/>
  <c r="F22" i="5"/>
  <c r="H22" i="5" s="1"/>
  <c r="E22" i="5"/>
  <c r="G22" i="5" s="1"/>
  <c r="F21" i="5"/>
  <c r="H21" i="5" s="1"/>
  <c r="E21" i="5"/>
  <c r="G21" i="5" s="1"/>
  <c r="F20" i="5"/>
  <c r="H20" i="5" s="1"/>
  <c r="E20" i="5"/>
  <c r="G20" i="5" s="1"/>
  <c r="F19" i="5"/>
  <c r="H19" i="5" s="1"/>
  <c r="E19" i="5"/>
  <c r="G19" i="5" s="1"/>
  <c r="F18" i="5"/>
  <c r="H18" i="5" s="1"/>
  <c r="E18" i="5"/>
  <c r="G18" i="5" s="1"/>
  <c r="F15" i="5"/>
  <c r="E15" i="5"/>
  <c r="F14" i="5" s="1"/>
  <c r="E14" i="5"/>
  <c r="F12" i="5"/>
  <c r="I10" i="5"/>
  <c r="H10" i="5"/>
  <c r="H9" i="5"/>
  <c r="C5" i="4"/>
  <c r="H22" i="6" l="1"/>
  <c r="I22" i="6" s="1"/>
  <c r="H27" i="6"/>
  <c r="L27" i="6" s="1"/>
  <c r="H18" i="6"/>
  <c r="J18" i="6" s="1"/>
  <c r="U25" i="6"/>
  <c r="H14" i="6"/>
  <c r="J14" i="6" s="1"/>
  <c r="J83" i="5"/>
  <c r="H16" i="6"/>
  <c r="J16" i="6" s="1"/>
  <c r="H20" i="6"/>
  <c r="L20" i="6" s="1"/>
  <c r="H24" i="6"/>
  <c r="J24" i="6" s="1"/>
  <c r="H29" i="6"/>
  <c r="H31" i="6"/>
  <c r="H33" i="6"/>
  <c r="H35" i="6"/>
  <c r="H37" i="6"/>
  <c r="H39" i="6"/>
  <c r="H41" i="6"/>
  <c r="H43" i="6"/>
  <c r="K44" i="6"/>
  <c r="H44" i="6"/>
  <c r="H10" i="6"/>
  <c r="H26" i="6"/>
  <c r="J27" i="6"/>
  <c r="K41" i="6"/>
  <c r="H163" i="6"/>
  <c r="H155" i="6"/>
  <c r="H201" i="6"/>
  <c r="H185" i="6"/>
  <c r="H166" i="6"/>
  <c r="H158" i="6"/>
  <c r="H130" i="6"/>
  <c r="H205" i="6"/>
  <c r="H189" i="6"/>
  <c r="H173" i="6"/>
  <c r="H160" i="6"/>
  <c r="H148" i="6"/>
  <c r="H133" i="6"/>
  <c r="U10" i="6"/>
  <c r="S13" i="6" s="1"/>
  <c r="H9" i="6"/>
  <c r="H168" i="6"/>
  <c r="H157" i="6"/>
  <c r="H127" i="6"/>
  <c r="H119" i="6"/>
  <c r="H111" i="6"/>
  <c r="H103" i="6"/>
  <c r="H95" i="6"/>
  <c r="H91" i="6"/>
  <c r="H87" i="6"/>
  <c r="H79" i="6"/>
  <c r="H71" i="6"/>
  <c r="H63" i="6"/>
  <c r="H58" i="6"/>
  <c r="H57" i="6"/>
  <c r="H56" i="6"/>
  <c r="H48" i="6"/>
  <c r="H197" i="6"/>
  <c r="H181" i="6"/>
  <c r="H152" i="6"/>
  <c r="H136" i="6"/>
  <c r="K9" i="6"/>
  <c r="H193" i="6"/>
  <c r="H177" i="6"/>
  <c r="H165" i="6"/>
  <c r="H140" i="6"/>
  <c r="H132" i="6"/>
  <c r="H61" i="6"/>
  <c r="H144" i="6"/>
  <c r="H123" i="6"/>
  <c r="H115" i="6"/>
  <c r="H107" i="6"/>
  <c r="H99" i="6"/>
  <c r="H83" i="6"/>
  <c r="H75" i="6"/>
  <c r="H67" i="6"/>
  <c r="H52" i="6"/>
  <c r="K10" i="6"/>
  <c r="H13" i="6"/>
  <c r="H15" i="6"/>
  <c r="H17" i="6"/>
  <c r="H19" i="6"/>
  <c r="H21" i="6"/>
  <c r="H23" i="6"/>
  <c r="H25" i="6"/>
  <c r="H28" i="6"/>
  <c r="H30" i="6"/>
  <c r="H32" i="6"/>
  <c r="H34" i="6"/>
  <c r="H36" i="6"/>
  <c r="H38" i="6"/>
  <c r="H40" i="6"/>
  <c r="H42" i="6"/>
  <c r="H11" i="6"/>
  <c r="H12" i="6"/>
  <c r="K12" i="6"/>
  <c r="K13" i="6"/>
  <c r="U26" i="6"/>
  <c r="K131" i="6"/>
  <c r="H131" i="6"/>
  <c r="K15" i="6"/>
  <c r="K17" i="6"/>
  <c r="K19" i="6"/>
  <c r="K21" i="6"/>
  <c r="K23" i="6"/>
  <c r="K25" i="6"/>
  <c r="K26" i="6"/>
  <c r="K27" i="6"/>
  <c r="K29" i="6"/>
  <c r="K32" i="6"/>
  <c r="K34" i="6"/>
  <c r="K36" i="6"/>
  <c r="K38" i="6"/>
  <c r="K40" i="6"/>
  <c r="K43" i="6"/>
  <c r="H45" i="6"/>
  <c r="H49" i="6"/>
  <c r="K49" i="6"/>
  <c r="H53" i="6"/>
  <c r="K53" i="6"/>
  <c r="H59" i="6"/>
  <c r="K59" i="6"/>
  <c r="H64" i="6"/>
  <c r="K64" i="6"/>
  <c r="H68" i="6"/>
  <c r="K68" i="6"/>
  <c r="H72" i="6"/>
  <c r="K72" i="6"/>
  <c r="H76" i="6"/>
  <c r="K76" i="6"/>
  <c r="H80" i="6"/>
  <c r="K80" i="6"/>
  <c r="H84" i="6"/>
  <c r="K84" i="6"/>
  <c r="H88" i="6"/>
  <c r="K88" i="6"/>
  <c r="H92" i="6"/>
  <c r="K92" i="6"/>
  <c r="H96" i="6"/>
  <c r="K96" i="6"/>
  <c r="H100" i="6"/>
  <c r="K100" i="6"/>
  <c r="H104" i="6"/>
  <c r="K104" i="6"/>
  <c r="H108" i="6"/>
  <c r="K108" i="6"/>
  <c r="H112" i="6"/>
  <c r="K112" i="6"/>
  <c r="H116" i="6"/>
  <c r="K116" i="6"/>
  <c r="H120" i="6"/>
  <c r="K120" i="6"/>
  <c r="H124" i="6"/>
  <c r="K124" i="6"/>
  <c r="K138" i="6"/>
  <c r="H138" i="6"/>
  <c r="K141" i="6"/>
  <c r="H141" i="6"/>
  <c r="K156" i="6"/>
  <c r="H156" i="6"/>
  <c r="H178" i="6"/>
  <c r="K178" i="6"/>
  <c r="H194" i="6"/>
  <c r="K194" i="6"/>
  <c r="H46" i="6"/>
  <c r="H50" i="6"/>
  <c r="H54" i="6"/>
  <c r="H60" i="6"/>
  <c r="H65" i="6"/>
  <c r="H69" i="6"/>
  <c r="H73" i="6"/>
  <c r="H77" i="6"/>
  <c r="H81" i="6"/>
  <c r="H85" i="6"/>
  <c r="H89" i="6"/>
  <c r="H93" i="6"/>
  <c r="H97" i="6"/>
  <c r="H101" i="6"/>
  <c r="H105" i="6"/>
  <c r="H109" i="6"/>
  <c r="H113" i="6"/>
  <c r="H117" i="6"/>
  <c r="H121" i="6"/>
  <c r="H125" i="6"/>
  <c r="H128" i="6"/>
  <c r="H134" i="6"/>
  <c r="K137" i="6"/>
  <c r="H137" i="6"/>
  <c r="K150" i="6"/>
  <c r="H150" i="6"/>
  <c r="K159" i="6"/>
  <c r="H159" i="6"/>
  <c r="K164" i="6"/>
  <c r="H164" i="6"/>
  <c r="H182" i="6"/>
  <c r="K182" i="6"/>
  <c r="H198" i="6"/>
  <c r="K198" i="6"/>
  <c r="K142" i="6"/>
  <c r="H142" i="6"/>
  <c r="K145" i="6"/>
  <c r="H145" i="6"/>
  <c r="H47" i="6"/>
  <c r="K47" i="6"/>
  <c r="H51" i="6"/>
  <c r="K51" i="6"/>
  <c r="H55" i="6"/>
  <c r="K55" i="6"/>
  <c r="H62" i="6"/>
  <c r="K62" i="6"/>
  <c r="H66" i="6"/>
  <c r="K66" i="6"/>
  <c r="H70" i="6"/>
  <c r="K70" i="6"/>
  <c r="H74" i="6"/>
  <c r="K74" i="6"/>
  <c r="H78" i="6"/>
  <c r="K78" i="6"/>
  <c r="H82" i="6"/>
  <c r="K82" i="6"/>
  <c r="H86" i="6"/>
  <c r="K86" i="6"/>
  <c r="H90" i="6"/>
  <c r="K90" i="6"/>
  <c r="H94" i="6"/>
  <c r="K94" i="6"/>
  <c r="H98" i="6"/>
  <c r="K98" i="6"/>
  <c r="H102" i="6"/>
  <c r="K102" i="6"/>
  <c r="H106" i="6"/>
  <c r="K106" i="6"/>
  <c r="H110" i="6"/>
  <c r="K110" i="6"/>
  <c r="H114" i="6"/>
  <c r="K114" i="6"/>
  <c r="H118" i="6"/>
  <c r="K118" i="6"/>
  <c r="H122" i="6"/>
  <c r="K122" i="6"/>
  <c r="H126" i="6"/>
  <c r="K126" i="6"/>
  <c r="K129" i="6"/>
  <c r="H129" i="6"/>
  <c r="K146" i="6"/>
  <c r="H146" i="6"/>
  <c r="K149" i="6"/>
  <c r="H149" i="6"/>
  <c r="K167" i="6"/>
  <c r="H167" i="6"/>
  <c r="H175" i="6"/>
  <c r="K175" i="6"/>
  <c r="H179" i="6"/>
  <c r="K179" i="6"/>
  <c r="H191" i="6"/>
  <c r="K191" i="6"/>
  <c r="H195" i="6"/>
  <c r="K195" i="6"/>
  <c r="H207" i="6"/>
  <c r="K207" i="6"/>
  <c r="H153" i="6"/>
  <c r="H161" i="6"/>
  <c r="H169" i="6"/>
  <c r="H171" i="6"/>
  <c r="K171" i="6"/>
  <c r="H174" i="6"/>
  <c r="K174" i="6"/>
  <c r="H187" i="6"/>
  <c r="K187" i="6"/>
  <c r="H190" i="6"/>
  <c r="K190" i="6"/>
  <c r="H203" i="6"/>
  <c r="K203" i="6"/>
  <c r="H206" i="6"/>
  <c r="K206" i="6"/>
  <c r="K135" i="6"/>
  <c r="H135" i="6"/>
  <c r="K139" i="6"/>
  <c r="H139" i="6"/>
  <c r="K143" i="6"/>
  <c r="H143" i="6"/>
  <c r="K147" i="6"/>
  <c r="H147" i="6"/>
  <c r="K151" i="6"/>
  <c r="H151" i="6"/>
  <c r="K154" i="6"/>
  <c r="H154" i="6"/>
  <c r="K162" i="6"/>
  <c r="H162" i="6"/>
  <c r="K170" i="6"/>
  <c r="H170" i="6"/>
  <c r="H183" i="6"/>
  <c r="K183" i="6"/>
  <c r="H186" i="6"/>
  <c r="K186" i="6"/>
  <c r="H199" i="6"/>
  <c r="K199" i="6"/>
  <c r="H202" i="6"/>
  <c r="K202" i="6"/>
  <c r="H172" i="6"/>
  <c r="K172" i="6"/>
  <c r="H176" i="6"/>
  <c r="K176" i="6"/>
  <c r="H180" i="6"/>
  <c r="K180" i="6"/>
  <c r="H184" i="6"/>
  <c r="K184" i="6"/>
  <c r="H188" i="6"/>
  <c r="K188" i="6"/>
  <c r="H192" i="6"/>
  <c r="K192" i="6"/>
  <c r="H196" i="6"/>
  <c r="K196" i="6"/>
  <c r="H200" i="6"/>
  <c r="K200" i="6"/>
  <c r="H204" i="6"/>
  <c r="K204" i="6"/>
  <c r="H208" i="6"/>
  <c r="K208" i="6"/>
  <c r="J30" i="5"/>
  <c r="J33" i="5"/>
  <c r="J66" i="5"/>
  <c r="I106" i="5"/>
  <c r="J29" i="5"/>
  <c r="I105" i="5"/>
  <c r="I113" i="5"/>
  <c r="I74" i="5"/>
  <c r="I37" i="5"/>
  <c r="I45" i="5"/>
  <c r="J59" i="5"/>
  <c r="J99" i="5"/>
  <c r="I36" i="5"/>
  <c r="I49" i="5"/>
  <c r="J67" i="5"/>
  <c r="J21" i="5"/>
  <c r="I28" i="5"/>
  <c r="I57" i="5"/>
  <c r="I81" i="5"/>
  <c r="I97" i="5"/>
  <c r="I20" i="5"/>
  <c r="J22" i="5"/>
  <c r="J34" i="5"/>
  <c r="J46" i="5"/>
  <c r="I66" i="5"/>
  <c r="I82" i="5"/>
  <c r="J115" i="5"/>
  <c r="J25" i="5"/>
  <c r="I32" i="5"/>
  <c r="I41" i="5"/>
  <c r="I54" i="5"/>
  <c r="I58" i="5"/>
  <c r="I73" i="5"/>
  <c r="I90" i="5"/>
  <c r="I98" i="5"/>
  <c r="I114" i="5"/>
  <c r="J18" i="5"/>
  <c r="J38" i="5"/>
  <c r="J42" i="5"/>
  <c r="J51" i="5"/>
  <c r="I65" i="5"/>
  <c r="I44" i="5"/>
  <c r="J26" i="5"/>
  <c r="I24" i="5"/>
  <c r="I25" i="5"/>
  <c r="I29" i="5"/>
  <c r="J45" i="5"/>
  <c r="J49" i="5"/>
  <c r="I40" i="5"/>
  <c r="J53" i="5"/>
  <c r="I33" i="5"/>
  <c r="I21" i="5"/>
  <c r="J37" i="5"/>
  <c r="J41" i="5"/>
  <c r="I48" i="5"/>
  <c r="I53" i="5"/>
  <c r="I89" i="5"/>
  <c r="J54" i="5"/>
  <c r="J114" i="5"/>
  <c r="J106" i="5"/>
  <c r="J98" i="5"/>
  <c r="J90" i="5"/>
  <c r="J82" i="5"/>
  <c r="J74" i="5"/>
  <c r="J58" i="5"/>
  <c r="J75" i="5"/>
  <c r="J91" i="5"/>
  <c r="J107" i="5"/>
  <c r="I115" i="5"/>
  <c r="I111" i="5"/>
  <c r="I107" i="5"/>
  <c r="I103" i="5"/>
  <c r="I99" i="5"/>
  <c r="I95" i="5"/>
  <c r="I91" i="5"/>
  <c r="I87" i="5"/>
  <c r="I83" i="5"/>
  <c r="I79" i="5"/>
  <c r="I75" i="5"/>
  <c r="I71" i="5"/>
  <c r="I67" i="5"/>
  <c r="I63" i="5"/>
  <c r="I59" i="5"/>
  <c r="I55" i="5"/>
  <c r="I51" i="5"/>
  <c r="I116" i="5"/>
  <c r="I112" i="5"/>
  <c r="I108" i="5"/>
  <c r="I104" i="5"/>
  <c r="I100" i="5"/>
  <c r="I96" i="5"/>
  <c r="I92" i="5"/>
  <c r="I88" i="5"/>
  <c r="I84" i="5"/>
  <c r="I80" i="5"/>
  <c r="I76" i="5"/>
  <c r="I72" i="5"/>
  <c r="I68" i="5"/>
  <c r="I64" i="5"/>
  <c r="I60" i="5"/>
  <c r="I56" i="5"/>
  <c r="I19" i="5"/>
  <c r="J20" i="5"/>
  <c r="I23" i="5"/>
  <c r="J24" i="5"/>
  <c r="I27" i="5"/>
  <c r="J28" i="5"/>
  <c r="I31" i="5"/>
  <c r="J32" i="5"/>
  <c r="I35" i="5"/>
  <c r="J36" i="5"/>
  <c r="I39" i="5"/>
  <c r="J40" i="5"/>
  <c r="I43" i="5"/>
  <c r="J44" i="5"/>
  <c r="I47" i="5"/>
  <c r="J48" i="5"/>
  <c r="I50" i="5"/>
  <c r="I62" i="5"/>
  <c r="I70" i="5"/>
  <c r="I78" i="5"/>
  <c r="I86" i="5"/>
  <c r="I94" i="5"/>
  <c r="I102" i="5"/>
  <c r="I110" i="5"/>
  <c r="J116" i="5"/>
  <c r="J112" i="5"/>
  <c r="J108" i="5"/>
  <c r="J104" i="5"/>
  <c r="J100" i="5"/>
  <c r="J96" i="5"/>
  <c r="J92" i="5"/>
  <c r="J88" i="5"/>
  <c r="J84" i="5"/>
  <c r="J80" i="5"/>
  <c r="J76" i="5"/>
  <c r="J72" i="5"/>
  <c r="J68" i="5"/>
  <c r="J64" i="5"/>
  <c r="J60" i="5"/>
  <c r="J56" i="5"/>
  <c r="J52" i="5"/>
  <c r="J117" i="5"/>
  <c r="J113" i="5"/>
  <c r="J109" i="5"/>
  <c r="J105" i="5"/>
  <c r="J101" i="5"/>
  <c r="J97" i="5"/>
  <c r="J93" i="5"/>
  <c r="J89" i="5"/>
  <c r="J85" i="5"/>
  <c r="J81" i="5"/>
  <c r="J77" i="5"/>
  <c r="J73" i="5"/>
  <c r="J69" i="5"/>
  <c r="J65" i="5"/>
  <c r="J61" i="5"/>
  <c r="J57" i="5"/>
  <c r="I18" i="5"/>
  <c r="J19" i="5"/>
  <c r="I22" i="5"/>
  <c r="J23" i="5"/>
  <c r="I26" i="5"/>
  <c r="J27" i="5"/>
  <c r="I30" i="5"/>
  <c r="J31" i="5"/>
  <c r="I34" i="5"/>
  <c r="J35" i="5"/>
  <c r="I38" i="5"/>
  <c r="J39" i="5"/>
  <c r="I42" i="5"/>
  <c r="J43" i="5"/>
  <c r="I46" i="5"/>
  <c r="J47" i="5"/>
  <c r="J50" i="5"/>
  <c r="I52" i="5"/>
  <c r="J55" i="5"/>
  <c r="I61" i="5"/>
  <c r="J62" i="5"/>
  <c r="J63" i="5"/>
  <c r="I69" i="5"/>
  <c r="J70" i="5"/>
  <c r="J71" i="5"/>
  <c r="I77" i="5"/>
  <c r="J78" i="5"/>
  <c r="J79" i="5"/>
  <c r="I85" i="5"/>
  <c r="J86" i="5"/>
  <c r="J87" i="5"/>
  <c r="I93" i="5"/>
  <c r="J94" i="5"/>
  <c r="J95" i="5"/>
  <c r="I101" i="5"/>
  <c r="J102" i="5"/>
  <c r="J103" i="5"/>
  <c r="I109" i="5"/>
  <c r="J110" i="5"/>
  <c r="J111" i="5"/>
  <c r="I117" i="5"/>
  <c r="L22" i="6" l="1"/>
  <c r="J22" i="6"/>
  <c r="I27" i="6"/>
  <c r="I18" i="6"/>
  <c r="L18" i="6"/>
  <c r="L16" i="6"/>
  <c r="I16" i="6"/>
  <c r="I20" i="6"/>
  <c r="I24" i="6"/>
  <c r="J20" i="6"/>
  <c r="L24" i="6"/>
  <c r="S29" i="6"/>
  <c r="L14" i="6"/>
  <c r="I14" i="6"/>
  <c r="L200" i="6"/>
  <c r="J200" i="6"/>
  <c r="I200" i="6"/>
  <c r="L184" i="6"/>
  <c r="J184" i="6"/>
  <c r="I184" i="6"/>
  <c r="L186" i="6"/>
  <c r="I186" i="6"/>
  <c r="J186" i="6"/>
  <c r="L190" i="6"/>
  <c r="I190" i="6"/>
  <c r="J190" i="6"/>
  <c r="I161" i="6"/>
  <c r="J161" i="6"/>
  <c r="L161" i="6"/>
  <c r="I146" i="6"/>
  <c r="J146" i="6"/>
  <c r="L146" i="6"/>
  <c r="L164" i="6"/>
  <c r="J164" i="6"/>
  <c r="I164" i="6"/>
  <c r="I134" i="6"/>
  <c r="J134" i="6"/>
  <c r="L134" i="6"/>
  <c r="J117" i="6"/>
  <c r="I117" i="6"/>
  <c r="L117" i="6"/>
  <c r="J69" i="6"/>
  <c r="I69" i="6"/>
  <c r="L69" i="6"/>
  <c r="L141" i="6"/>
  <c r="I141" i="6"/>
  <c r="J141" i="6"/>
  <c r="J11" i="6"/>
  <c r="I11" i="6"/>
  <c r="L11" i="6"/>
  <c r="J28" i="6"/>
  <c r="I28" i="6"/>
  <c r="L28" i="6"/>
  <c r="J83" i="6"/>
  <c r="I83" i="6"/>
  <c r="L83" i="6"/>
  <c r="I140" i="6"/>
  <c r="J140" i="6"/>
  <c r="L140" i="6"/>
  <c r="U57" i="6"/>
  <c r="U56" i="6"/>
  <c r="J58" i="6"/>
  <c r="I58" i="6"/>
  <c r="L58" i="6"/>
  <c r="J111" i="6"/>
  <c r="I111" i="6"/>
  <c r="L111" i="6"/>
  <c r="I148" i="6"/>
  <c r="J148" i="6"/>
  <c r="L148" i="6"/>
  <c r="J205" i="6"/>
  <c r="I205" i="6"/>
  <c r="L205" i="6"/>
  <c r="J35" i="6"/>
  <c r="I35" i="6"/>
  <c r="L35" i="6"/>
  <c r="I162" i="6"/>
  <c r="L162" i="6"/>
  <c r="J162" i="6"/>
  <c r="L143" i="6"/>
  <c r="J143" i="6"/>
  <c r="I143" i="6"/>
  <c r="I153" i="6"/>
  <c r="J153" i="6"/>
  <c r="L153" i="6"/>
  <c r="J179" i="6"/>
  <c r="I179" i="6"/>
  <c r="L179" i="6"/>
  <c r="L118" i="6"/>
  <c r="J118" i="6"/>
  <c r="I118" i="6"/>
  <c r="L102" i="6"/>
  <c r="J102" i="6"/>
  <c r="I102" i="6"/>
  <c r="L86" i="6"/>
  <c r="J86" i="6"/>
  <c r="I86" i="6"/>
  <c r="L70" i="6"/>
  <c r="J70" i="6"/>
  <c r="I70" i="6"/>
  <c r="L51" i="6"/>
  <c r="J51" i="6"/>
  <c r="I51" i="6"/>
  <c r="I128" i="6"/>
  <c r="J128" i="6"/>
  <c r="L128" i="6"/>
  <c r="J97" i="6"/>
  <c r="I97" i="6"/>
  <c r="L97" i="6"/>
  <c r="J65" i="6"/>
  <c r="I65" i="6"/>
  <c r="L65" i="6"/>
  <c r="L178" i="6"/>
  <c r="I178" i="6"/>
  <c r="J178" i="6"/>
  <c r="L116" i="6"/>
  <c r="I116" i="6"/>
  <c r="J116" i="6"/>
  <c r="L100" i="6"/>
  <c r="I100" i="6"/>
  <c r="J100" i="6"/>
  <c r="L84" i="6"/>
  <c r="I84" i="6"/>
  <c r="J84" i="6"/>
  <c r="L68" i="6"/>
  <c r="I68" i="6"/>
  <c r="J68" i="6"/>
  <c r="L49" i="6"/>
  <c r="I49" i="6"/>
  <c r="J49" i="6"/>
  <c r="J42" i="6"/>
  <c r="I42" i="6"/>
  <c r="L42" i="6"/>
  <c r="I25" i="6"/>
  <c r="L25" i="6"/>
  <c r="J25" i="6"/>
  <c r="I17" i="6"/>
  <c r="L17" i="6"/>
  <c r="J17" i="6"/>
  <c r="J52" i="6"/>
  <c r="I52" i="6"/>
  <c r="L52" i="6"/>
  <c r="J99" i="6"/>
  <c r="I99" i="6"/>
  <c r="L99" i="6"/>
  <c r="I144" i="6"/>
  <c r="J144" i="6"/>
  <c r="L144" i="6"/>
  <c r="I165" i="6"/>
  <c r="L165" i="6"/>
  <c r="J165" i="6"/>
  <c r="I136" i="6"/>
  <c r="J136" i="6"/>
  <c r="L136" i="6"/>
  <c r="J48" i="6"/>
  <c r="I48" i="6"/>
  <c r="L48" i="6"/>
  <c r="J63" i="6"/>
  <c r="I63" i="6"/>
  <c r="L63" i="6"/>
  <c r="J91" i="6"/>
  <c r="I91" i="6"/>
  <c r="L91" i="6"/>
  <c r="J119" i="6"/>
  <c r="I119" i="6"/>
  <c r="L119" i="6"/>
  <c r="L9" i="6"/>
  <c r="J9" i="6"/>
  <c r="I9" i="6"/>
  <c r="I160" i="6"/>
  <c r="J160" i="6"/>
  <c r="L160" i="6"/>
  <c r="I130" i="6"/>
  <c r="L130" i="6"/>
  <c r="J130" i="6"/>
  <c r="J201" i="6"/>
  <c r="I201" i="6"/>
  <c r="L201" i="6"/>
  <c r="J10" i="6"/>
  <c r="I10" i="6"/>
  <c r="L10" i="6"/>
  <c r="J41" i="6"/>
  <c r="I41" i="6"/>
  <c r="L41" i="6"/>
  <c r="J33" i="6"/>
  <c r="I33" i="6"/>
  <c r="L33" i="6"/>
  <c r="L204" i="6"/>
  <c r="J204" i="6"/>
  <c r="I204" i="6"/>
  <c r="L196" i="6"/>
  <c r="J196" i="6"/>
  <c r="I196" i="6"/>
  <c r="L188" i="6"/>
  <c r="J188" i="6"/>
  <c r="I188" i="6"/>
  <c r="L180" i="6"/>
  <c r="J180" i="6"/>
  <c r="I180" i="6"/>
  <c r="L172" i="6"/>
  <c r="J172" i="6"/>
  <c r="I172" i="6"/>
  <c r="J199" i="6"/>
  <c r="I199" i="6"/>
  <c r="L199" i="6"/>
  <c r="J183" i="6"/>
  <c r="I183" i="6"/>
  <c r="L183" i="6"/>
  <c r="J203" i="6"/>
  <c r="I203" i="6"/>
  <c r="L203" i="6"/>
  <c r="J187" i="6"/>
  <c r="I187" i="6"/>
  <c r="L187" i="6"/>
  <c r="J171" i="6"/>
  <c r="I171" i="6"/>
  <c r="L171" i="6"/>
  <c r="L149" i="6"/>
  <c r="I149" i="6"/>
  <c r="J149" i="6"/>
  <c r="I129" i="6"/>
  <c r="L129" i="6"/>
  <c r="J129" i="6"/>
  <c r="I142" i="6"/>
  <c r="J142" i="6"/>
  <c r="L142" i="6"/>
  <c r="I159" i="6"/>
  <c r="J159" i="6"/>
  <c r="L159" i="6"/>
  <c r="L137" i="6"/>
  <c r="I137" i="6"/>
  <c r="J137" i="6"/>
  <c r="J125" i="6"/>
  <c r="I125" i="6"/>
  <c r="L125" i="6"/>
  <c r="J109" i="6"/>
  <c r="I109" i="6"/>
  <c r="L109" i="6"/>
  <c r="J93" i="6"/>
  <c r="I93" i="6"/>
  <c r="L93" i="6"/>
  <c r="J77" i="6"/>
  <c r="I77" i="6"/>
  <c r="L77" i="6"/>
  <c r="J60" i="6"/>
  <c r="I60" i="6"/>
  <c r="L60" i="6"/>
  <c r="L156" i="6"/>
  <c r="J156" i="6"/>
  <c r="I156" i="6"/>
  <c r="I138" i="6"/>
  <c r="J138" i="6"/>
  <c r="L138" i="6"/>
  <c r="L45" i="6"/>
  <c r="J45" i="6"/>
  <c r="I45" i="6"/>
  <c r="L131" i="6"/>
  <c r="J131" i="6"/>
  <c r="I131" i="6"/>
  <c r="I40" i="6"/>
  <c r="L40" i="6"/>
  <c r="J40" i="6"/>
  <c r="I32" i="6"/>
  <c r="L32" i="6"/>
  <c r="J32" i="6"/>
  <c r="I23" i="6"/>
  <c r="L23" i="6"/>
  <c r="J23" i="6"/>
  <c r="I15" i="6"/>
  <c r="L15" i="6"/>
  <c r="J15" i="6"/>
  <c r="J67" i="6"/>
  <c r="I67" i="6"/>
  <c r="L67" i="6"/>
  <c r="J107" i="6"/>
  <c r="I107" i="6"/>
  <c r="L107" i="6"/>
  <c r="J61" i="6"/>
  <c r="L61" i="6"/>
  <c r="I61" i="6"/>
  <c r="J177" i="6"/>
  <c r="I177" i="6"/>
  <c r="L177" i="6"/>
  <c r="I152" i="6"/>
  <c r="J152" i="6"/>
  <c r="L152" i="6"/>
  <c r="J56" i="6"/>
  <c r="I56" i="6"/>
  <c r="L56" i="6"/>
  <c r="J71" i="6"/>
  <c r="I71" i="6"/>
  <c r="L71" i="6"/>
  <c r="J95" i="6"/>
  <c r="I95" i="6"/>
  <c r="L95" i="6"/>
  <c r="J127" i="6"/>
  <c r="I127" i="6"/>
  <c r="L127" i="6"/>
  <c r="J173" i="6"/>
  <c r="I173" i="6"/>
  <c r="L173" i="6"/>
  <c r="J158" i="6"/>
  <c r="L158" i="6"/>
  <c r="I158" i="6"/>
  <c r="I155" i="6"/>
  <c r="L155" i="6"/>
  <c r="J155" i="6"/>
  <c r="I26" i="6"/>
  <c r="L26" i="6"/>
  <c r="J26" i="6"/>
  <c r="L44" i="6"/>
  <c r="J44" i="6"/>
  <c r="I44" i="6"/>
  <c r="J39" i="6"/>
  <c r="I39" i="6"/>
  <c r="L39" i="6"/>
  <c r="J31" i="6"/>
  <c r="I31" i="6"/>
  <c r="L31" i="6"/>
  <c r="S30" i="6"/>
  <c r="L208" i="6"/>
  <c r="J208" i="6"/>
  <c r="I208" i="6"/>
  <c r="L192" i="6"/>
  <c r="J192" i="6"/>
  <c r="I192" i="6"/>
  <c r="L176" i="6"/>
  <c r="J176" i="6"/>
  <c r="I176" i="6"/>
  <c r="L202" i="6"/>
  <c r="I202" i="6"/>
  <c r="J202" i="6"/>
  <c r="L206" i="6"/>
  <c r="I206" i="6"/>
  <c r="J206" i="6"/>
  <c r="L174" i="6"/>
  <c r="I174" i="6"/>
  <c r="J174" i="6"/>
  <c r="I167" i="6"/>
  <c r="J167" i="6"/>
  <c r="L167" i="6"/>
  <c r="L145" i="6"/>
  <c r="I145" i="6"/>
  <c r="J145" i="6"/>
  <c r="I150" i="6"/>
  <c r="J150" i="6"/>
  <c r="L150" i="6"/>
  <c r="J101" i="6"/>
  <c r="I101" i="6"/>
  <c r="L101" i="6"/>
  <c r="J85" i="6"/>
  <c r="I85" i="6"/>
  <c r="L85" i="6"/>
  <c r="J50" i="6"/>
  <c r="I50" i="6"/>
  <c r="L50" i="6"/>
  <c r="I36" i="6"/>
  <c r="L36" i="6"/>
  <c r="J36" i="6"/>
  <c r="I19" i="6"/>
  <c r="L19" i="6"/>
  <c r="J19" i="6"/>
  <c r="J123" i="6"/>
  <c r="I123" i="6"/>
  <c r="L123" i="6"/>
  <c r="J197" i="6"/>
  <c r="I197" i="6"/>
  <c r="L197" i="6"/>
  <c r="J87" i="6"/>
  <c r="I87" i="6"/>
  <c r="L87" i="6"/>
  <c r="I168" i="6"/>
  <c r="J168" i="6"/>
  <c r="L168" i="6"/>
  <c r="J185" i="6"/>
  <c r="I185" i="6"/>
  <c r="L185" i="6"/>
  <c r="I43" i="6"/>
  <c r="L43" i="6"/>
  <c r="J43" i="6"/>
  <c r="L151" i="6"/>
  <c r="J151" i="6"/>
  <c r="I151" i="6"/>
  <c r="L135" i="6"/>
  <c r="J135" i="6"/>
  <c r="I135" i="6"/>
  <c r="J195" i="6"/>
  <c r="I195" i="6"/>
  <c r="L195" i="6"/>
  <c r="L126" i="6"/>
  <c r="J126" i="6"/>
  <c r="I126" i="6"/>
  <c r="L110" i="6"/>
  <c r="J110" i="6"/>
  <c r="I110" i="6"/>
  <c r="L94" i="6"/>
  <c r="J94" i="6"/>
  <c r="I94" i="6"/>
  <c r="L78" i="6"/>
  <c r="J78" i="6"/>
  <c r="I78" i="6"/>
  <c r="L62" i="6"/>
  <c r="J62" i="6"/>
  <c r="I62" i="6"/>
  <c r="L198" i="6"/>
  <c r="I198" i="6"/>
  <c r="J198" i="6"/>
  <c r="J113" i="6"/>
  <c r="I113" i="6"/>
  <c r="L113" i="6"/>
  <c r="J81" i="6"/>
  <c r="I81" i="6"/>
  <c r="L81" i="6"/>
  <c r="J46" i="6"/>
  <c r="I46" i="6"/>
  <c r="L46" i="6"/>
  <c r="L124" i="6"/>
  <c r="I124" i="6"/>
  <c r="J124" i="6"/>
  <c r="L108" i="6"/>
  <c r="I108" i="6"/>
  <c r="J108" i="6"/>
  <c r="L92" i="6"/>
  <c r="I92" i="6"/>
  <c r="J92" i="6"/>
  <c r="L76" i="6"/>
  <c r="I76" i="6"/>
  <c r="J76" i="6"/>
  <c r="L59" i="6"/>
  <c r="I59" i="6"/>
  <c r="J59" i="6"/>
  <c r="I34" i="6"/>
  <c r="L34" i="6"/>
  <c r="J34" i="6"/>
  <c r="L170" i="6"/>
  <c r="I170" i="6"/>
  <c r="J170" i="6"/>
  <c r="I154" i="6"/>
  <c r="L154" i="6"/>
  <c r="J154" i="6"/>
  <c r="L147" i="6"/>
  <c r="J147" i="6"/>
  <c r="I147" i="6"/>
  <c r="L139" i="6"/>
  <c r="J139" i="6"/>
  <c r="I139" i="6"/>
  <c r="I169" i="6"/>
  <c r="J169" i="6"/>
  <c r="L169" i="6"/>
  <c r="J207" i="6"/>
  <c r="I207" i="6"/>
  <c r="L207" i="6"/>
  <c r="J191" i="6"/>
  <c r="I191" i="6"/>
  <c r="L191" i="6"/>
  <c r="J175" i="6"/>
  <c r="I175" i="6"/>
  <c r="L175" i="6"/>
  <c r="L122" i="6"/>
  <c r="J122" i="6"/>
  <c r="I122" i="6"/>
  <c r="L114" i="6"/>
  <c r="J114" i="6"/>
  <c r="I114" i="6"/>
  <c r="L106" i="6"/>
  <c r="J106" i="6"/>
  <c r="I106" i="6"/>
  <c r="L98" i="6"/>
  <c r="J98" i="6"/>
  <c r="I98" i="6"/>
  <c r="L90" i="6"/>
  <c r="J90" i="6"/>
  <c r="I90" i="6"/>
  <c r="L82" i="6"/>
  <c r="J82" i="6"/>
  <c r="I82" i="6"/>
  <c r="L74" i="6"/>
  <c r="J74" i="6"/>
  <c r="I74" i="6"/>
  <c r="L66" i="6"/>
  <c r="J66" i="6"/>
  <c r="I66" i="6"/>
  <c r="L55" i="6"/>
  <c r="J55" i="6"/>
  <c r="I55" i="6"/>
  <c r="L47" i="6"/>
  <c r="J47" i="6"/>
  <c r="I47" i="6"/>
  <c r="L182" i="6"/>
  <c r="I182" i="6"/>
  <c r="J182" i="6"/>
  <c r="J121" i="6"/>
  <c r="I121" i="6"/>
  <c r="L121" i="6"/>
  <c r="J105" i="6"/>
  <c r="I105" i="6"/>
  <c r="L105" i="6"/>
  <c r="J89" i="6"/>
  <c r="I89" i="6"/>
  <c r="L89" i="6"/>
  <c r="J73" i="6"/>
  <c r="I73" i="6"/>
  <c r="L73" i="6"/>
  <c r="J54" i="6"/>
  <c r="I54" i="6"/>
  <c r="L54" i="6"/>
  <c r="L194" i="6"/>
  <c r="I194" i="6"/>
  <c r="J194" i="6"/>
  <c r="L120" i="6"/>
  <c r="I120" i="6"/>
  <c r="J120" i="6"/>
  <c r="L112" i="6"/>
  <c r="I112" i="6"/>
  <c r="J112" i="6"/>
  <c r="L104" i="6"/>
  <c r="I104" i="6"/>
  <c r="J104" i="6"/>
  <c r="L96" i="6"/>
  <c r="I96" i="6"/>
  <c r="J96" i="6"/>
  <c r="L88" i="6"/>
  <c r="I88" i="6"/>
  <c r="J88" i="6"/>
  <c r="L80" i="6"/>
  <c r="I80" i="6"/>
  <c r="J80" i="6"/>
  <c r="L72" i="6"/>
  <c r="I72" i="6"/>
  <c r="J72" i="6"/>
  <c r="L64" i="6"/>
  <c r="I64" i="6"/>
  <c r="J64" i="6"/>
  <c r="L53" i="6"/>
  <c r="I53" i="6"/>
  <c r="J53" i="6"/>
  <c r="L12" i="6"/>
  <c r="J12" i="6"/>
  <c r="I12" i="6"/>
  <c r="I38" i="6"/>
  <c r="L38" i="6"/>
  <c r="J38" i="6"/>
  <c r="J30" i="6"/>
  <c r="I30" i="6"/>
  <c r="L30" i="6"/>
  <c r="I21" i="6"/>
  <c r="L21" i="6"/>
  <c r="J21" i="6"/>
  <c r="J13" i="6"/>
  <c r="I13" i="6"/>
  <c r="L13" i="6"/>
  <c r="J75" i="6"/>
  <c r="I75" i="6"/>
  <c r="L75" i="6"/>
  <c r="J115" i="6"/>
  <c r="I115" i="6"/>
  <c r="L115" i="6"/>
  <c r="I132" i="6"/>
  <c r="L132" i="6"/>
  <c r="J132" i="6"/>
  <c r="J193" i="6"/>
  <c r="I193" i="6"/>
  <c r="L193" i="6"/>
  <c r="J181" i="6"/>
  <c r="I181" i="6"/>
  <c r="L181" i="6"/>
  <c r="J57" i="6"/>
  <c r="I57" i="6"/>
  <c r="L57" i="6"/>
  <c r="J79" i="6"/>
  <c r="I79" i="6"/>
  <c r="L79" i="6"/>
  <c r="J103" i="6"/>
  <c r="I103" i="6"/>
  <c r="L103" i="6"/>
  <c r="I157" i="6"/>
  <c r="L157" i="6"/>
  <c r="J157" i="6"/>
  <c r="L133" i="6"/>
  <c r="J133" i="6"/>
  <c r="I133" i="6"/>
  <c r="J189" i="6"/>
  <c r="I189" i="6"/>
  <c r="L189" i="6"/>
  <c r="J166" i="6"/>
  <c r="L166" i="6"/>
  <c r="I166" i="6"/>
  <c r="I163" i="6"/>
  <c r="L163" i="6"/>
  <c r="J163" i="6"/>
  <c r="J37" i="6"/>
  <c r="I37" i="6"/>
  <c r="L37" i="6"/>
  <c r="I29" i="6"/>
  <c r="L29" i="6"/>
  <c r="J29" i="6"/>
  <c r="S45" i="6" l="1"/>
  <c r="T57" i="6"/>
  <c r="T56" i="6"/>
  <c r="T26" i="6"/>
  <c r="T25" i="6"/>
  <c r="S60" i="6"/>
  <c r="S61" i="6"/>
  <c r="T10" i="6"/>
  <c r="T40" i="6"/>
  <c r="T41" i="6" s="1"/>
  <c r="S44" i="6"/>
</calcChain>
</file>

<file path=xl/sharedStrings.xml><?xml version="1.0" encoding="utf-8"?>
<sst xmlns="http://schemas.openxmlformats.org/spreadsheetml/2006/main" count="57" uniqueCount="47">
  <si>
    <t>Adj Probit</t>
  </si>
  <si>
    <t>Adj CDF</t>
  </si>
  <si>
    <t>Probit</t>
  </si>
  <si>
    <t>CDF</t>
  </si>
  <si>
    <t>Data</t>
  </si>
  <si>
    <t>Count</t>
  </si>
  <si>
    <t>Missing</t>
  </si>
  <si>
    <t>Make a truncated probit plot of this data.  Find the mean and standard deviation of the original distribution.</t>
  </si>
  <si>
    <t>Truncated Probit Plot</t>
  </si>
  <si>
    <t>Correlated Synthesis</t>
  </si>
  <si>
    <t>Hit F9 and observe how two sets of correlated random numbers are generated.  The top graph is the data (left) and the bottom graph is synthesized (below).</t>
  </si>
  <si>
    <t>corr 1</t>
  </si>
  <si>
    <t>corr 2</t>
  </si>
  <si>
    <t>Input matrix</t>
  </si>
  <si>
    <t>Cholesky matrix</t>
  </si>
  <si>
    <t>variance 1</t>
  </si>
  <si>
    <t>covariance</t>
  </si>
  <si>
    <t>(Don't edit these cell formulas -- they take the Cholesky root of the green matrix.)</t>
  </si>
  <si>
    <t>variance 2</t>
  </si>
  <si>
    <t>corr =</t>
  </si>
  <si>
    <t>rand 1</t>
  </si>
  <si>
    <t>rand 2</t>
  </si>
  <si>
    <t>norm 1</t>
  </si>
  <si>
    <t>norm 2</t>
  </si>
  <si>
    <t>Random number generators</t>
  </si>
  <si>
    <t>mean (µ)</t>
  </si>
  <si>
    <t>scale (α)</t>
  </si>
  <si>
    <t>lambda (λ)</t>
  </si>
  <si>
    <t>std dev (σ)</t>
  </si>
  <si>
    <t>shape (β)</t>
  </si>
  <si>
    <t>Input</t>
  </si>
  <si>
    <t>&lt;-- 0-3 for exponential - lognormal</t>
  </si>
  <si>
    <t>Exponential</t>
  </si>
  <si>
    <t>Normal</t>
  </si>
  <si>
    <t>Weibull</t>
  </si>
  <si>
    <t>Lognormal</t>
  </si>
  <si>
    <t>Exbit</t>
  </si>
  <si>
    <t>ln Data</t>
  </si>
  <si>
    <t>Weibit</t>
  </si>
  <si>
    <t>Parameter</t>
  </si>
  <si>
    <t>Graphical</t>
  </si>
  <si>
    <t>Best</t>
  </si>
  <si>
    <t>fit:</t>
  </si>
  <si>
    <t>–</t>
  </si>
  <si>
    <r>
      <t>mean (</t>
    </r>
    <r>
      <rPr>
        <sz val="10"/>
        <rFont val="Calibri"/>
        <family val="2"/>
      </rPr>
      <t>µ)</t>
    </r>
  </si>
  <si>
    <r>
      <t>std dev (</t>
    </r>
    <r>
      <rPr>
        <sz val="10"/>
        <rFont val="Calibri"/>
        <family val="2"/>
      </rPr>
      <t>σ)</t>
    </r>
  </si>
  <si>
    <t>Replace the 4 data columns with 4 random number generators, one for each type of distribution we have studied (exponential, normal, weibull, and lognormal).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</si>
</sst>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2" fillId="0" borderId="0"/>
    <xf numFmtId="0" fontId="1" fillId="2" borderId="1" applyNumberFormat="0" applyFont="0" applyAlignment="0" applyProtection="0"/>
    <xf numFmtId="0" fontId="1" fillId="3" borderId="1" applyNumberFormat="0" applyFont="0" applyAlignment="0" applyProtection="0"/>
    <xf numFmtId="0" fontId="1" fillId="4" borderId="1" applyNumberFormat="0" applyFont="0" applyAlignment="0" applyProtection="0"/>
    <xf numFmtId="0" fontId="2" fillId="0" borderId="0"/>
  </cellStyleXfs>
  <cellXfs count="19">
    <xf numFmtId="0" fontId="0" fillId="0" borderId="0" xfId="0"/>
    <xf numFmtId="0" fontId="2" fillId="0" borderId="0" xfId="1"/>
    <xf numFmtId="0" fontId="2" fillId="0" borderId="0" xfId="1" applyFont="1" applyFill="1" applyAlignment="1">
      <alignment horizontal="center"/>
    </xf>
    <xf numFmtId="2" fontId="2" fillId="0" borderId="0" xfId="1" applyNumberFormat="1"/>
    <xf numFmtId="0" fontId="2" fillId="2" borderId="1" xfId="2" applyFont="1" applyAlignment="1">
      <alignment horizontal="center"/>
    </xf>
    <xf numFmtId="0" fontId="2" fillId="3" borderId="1" xfId="3" applyFont="1"/>
    <xf numFmtId="0" fontId="2" fillId="2" borderId="1" xfId="2" applyFont="1"/>
    <xf numFmtId="0" fontId="2" fillId="0" borderId="0" xfId="1" applyFont="1"/>
    <xf numFmtId="0" fontId="3" fillId="0" borderId="0" xfId="1" applyFont="1"/>
    <xf numFmtId="0" fontId="4" fillId="0" borderId="0" xfId="1" applyFont="1"/>
    <xf numFmtId="0" fontId="2" fillId="4" borderId="1" xfId="4" applyFont="1"/>
    <xf numFmtId="0" fontId="4" fillId="0" borderId="0" xfId="1" applyFont="1" applyFill="1" applyAlignment="1">
      <alignment horizontal="center"/>
    </xf>
    <xf numFmtId="0" fontId="2" fillId="0" borderId="0" xfId="1" applyFill="1"/>
    <xf numFmtId="0" fontId="5" fillId="0" borderId="0" xfId="1" applyFont="1" applyFill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/>
    <xf numFmtId="0" fontId="2" fillId="2" borderId="1" xfId="2" applyFont="1" applyAlignment="1">
      <alignment horizontal="left"/>
    </xf>
    <xf numFmtId="0" fontId="2" fillId="0" borderId="0" xfId="1" applyFont="1" applyAlignment="1">
      <alignment horizontal="center"/>
    </xf>
  </cellXfs>
  <cellStyles count="6">
    <cellStyle name="J - Input" xfId="3"/>
    <cellStyle name="J - Label" xfId="2"/>
    <cellStyle name="J - Output" xfId="4"/>
    <cellStyle name="Normal" xfId="0" builtinId="0"/>
    <cellStyle name="Normal 2" xfId="1"/>
    <cellStyle name="Normal 3" xf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Correlated Random Normals</a:t>
            </a:r>
          </a:p>
        </c:rich>
      </c:tx>
      <c:layout>
        <c:manualLayout>
          <c:xMode val="edge"/>
          <c:yMode val="edge"/>
          <c:x val="0.22591398773941662"/>
          <c:y val="3.49207431818675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60152292086752"/>
          <c:y val="0.14920681177707049"/>
          <c:w val="0.81063254424143516"/>
          <c:h val="0.7269863807861498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'Ex 5.2'!$B$5:$B$104</c:f>
              <c:numCache>
                <c:formatCode>General</c:formatCode>
                <c:ptCount val="100"/>
                <c:pt idx="0">
                  <c:v>2.0431643866123097</c:v>
                </c:pt>
                <c:pt idx="1">
                  <c:v>1.0672947099401078</c:v>
                </c:pt>
                <c:pt idx="2">
                  <c:v>-0.67778344154149928</c:v>
                </c:pt>
                <c:pt idx="3">
                  <c:v>-1.5549109336639055</c:v>
                </c:pt>
                <c:pt idx="4">
                  <c:v>1.3354053357439082</c:v>
                </c:pt>
                <c:pt idx="5">
                  <c:v>1.0352362554358003</c:v>
                </c:pt>
                <c:pt idx="6">
                  <c:v>0.51045849176848335</c:v>
                </c:pt>
                <c:pt idx="7">
                  <c:v>0.69622249524224766</c:v>
                </c:pt>
                <c:pt idx="8">
                  <c:v>0.26599066910818542</c:v>
                </c:pt>
                <c:pt idx="9">
                  <c:v>1.5227660448699121</c:v>
                </c:pt>
                <c:pt idx="10">
                  <c:v>-1.4059404759231924</c:v>
                </c:pt>
                <c:pt idx="11">
                  <c:v>-1.7017017626606112</c:v>
                </c:pt>
                <c:pt idx="12">
                  <c:v>0.82482835412866662</c:v>
                </c:pt>
                <c:pt idx="13">
                  <c:v>0.90543338865630962</c:v>
                </c:pt>
                <c:pt idx="14">
                  <c:v>1.2823917377623995</c:v>
                </c:pt>
                <c:pt idx="15">
                  <c:v>-2.6666919291460753</c:v>
                </c:pt>
                <c:pt idx="16">
                  <c:v>0.75802404443531546</c:v>
                </c:pt>
                <c:pt idx="17">
                  <c:v>-0.51644644165286491</c:v>
                </c:pt>
                <c:pt idx="18">
                  <c:v>2.4527663085735418</c:v>
                </c:pt>
                <c:pt idx="19">
                  <c:v>0.24429803861016286</c:v>
                </c:pt>
                <c:pt idx="20">
                  <c:v>0.11078294300454643</c:v>
                </c:pt>
                <c:pt idx="21">
                  <c:v>-0.87226500903552784</c:v>
                </c:pt>
                <c:pt idx="22">
                  <c:v>3.2029701842527629</c:v>
                </c:pt>
                <c:pt idx="23">
                  <c:v>1.7954656868805379</c:v>
                </c:pt>
                <c:pt idx="24">
                  <c:v>-8.8918358451504087E-2</c:v>
                </c:pt>
                <c:pt idx="25">
                  <c:v>-0.52511800989186597</c:v>
                </c:pt>
                <c:pt idx="26">
                  <c:v>1.6773129501459965</c:v>
                </c:pt>
                <c:pt idx="27">
                  <c:v>-0.27864620762837605</c:v>
                </c:pt>
                <c:pt idx="28">
                  <c:v>-2.6927460568588297</c:v>
                </c:pt>
                <c:pt idx="29">
                  <c:v>-0.68154620802124988</c:v>
                </c:pt>
                <c:pt idx="30">
                  <c:v>1.5260996425104782</c:v>
                </c:pt>
                <c:pt idx="31">
                  <c:v>-2.4084007678876622</c:v>
                </c:pt>
                <c:pt idx="32">
                  <c:v>-2.2932880844786871</c:v>
                </c:pt>
                <c:pt idx="33">
                  <c:v>-0.66482563124907823</c:v>
                </c:pt>
                <c:pt idx="34">
                  <c:v>-1.4134607869494864</c:v>
                </c:pt>
                <c:pt idx="35">
                  <c:v>0.25167183098641077</c:v>
                </c:pt>
                <c:pt idx="36">
                  <c:v>-0.80987951272223624</c:v>
                </c:pt>
                <c:pt idx="37">
                  <c:v>-1.6839881323966601</c:v>
                </c:pt>
                <c:pt idx="38">
                  <c:v>0.56107349184444189</c:v>
                </c:pt>
                <c:pt idx="39">
                  <c:v>-0.75020148470534709</c:v>
                </c:pt>
                <c:pt idx="40">
                  <c:v>-1.2613917115234674</c:v>
                </c:pt>
                <c:pt idx="41">
                  <c:v>2.8835549379051195E-2</c:v>
                </c:pt>
                <c:pt idx="42">
                  <c:v>1.2339036720555634</c:v>
                </c:pt>
                <c:pt idx="43">
                  <c:v>-1.7846432154081999</c:v>
                </c:pt>
                <c:pt idx="44">
                  <c:v>2.2743814988033235</c:v>
                </c:pt>
                <c:pt idx="45">
                  <c:v>0.12347247715058216</c:v>
                </c:pt>
                <c:pt idx="46">
                  <c:v>0.112259432675665</c:v>
                </c:pt>
                <c:pt idx="47">
                  <c:v>8.4027796140751648E-2</c:v>
                </c:pt>
                <c:pt idx="48">
                  <c:v>-0.98826860769723546</c:v>
                </c:pt>
                <c:pt idx="49">
                  <c:v>2.2680202762530275</c:v>
                </c:pt>
                <c:pt idx="50">
                  <c:v>-2.4909532850673219</c:v>
                </c:pt>
                <c:pt idx="51">
                  <c:v>1.6903405250155141</c:v>
                </c:pt>
                <c:pt idx="52">
                  <c:v>-0.18871325592974075</c:v>
                </c:pt>
                <c:pt idx="53">
                  <c:v>-0.55902169290101456</c:v>
                </c:pt>
                <c:pt idx="54">
                  <c:v>-0.35759128257269324</c:v>
                </c:pt>
                <c:pt idx="55">
                  <c:v>-1.869170040986724</c:v>
                </c:pt>
                <c:pt idx="56">
                  <c:v>0.85479556247119148</c:v>
                </c:pt>
                <c:pt idx="57">
                  <c:v>-1.1694230011304345</c:v>
                </c:pt>
                <c:pt idx="58">
                  <c:v>7.8405240186056283E-2</c:v>
                </c:pt>
                <c:pt idx="59">
                  <c:v>-1.2440088570369552</c:v>
                </c:pt>
                <c:pt idx="60">
                  <c:v>1.6880155883278078</c:v>
                </c:pt>
                <c:pt idx="61">
                  <c:v>-0.81140340958315349</c:v>
                </c:pt>
                <c:pt idx="62">
                  <c:v>1.4441216672806283</c:v>
                </c:pt>
                <c:pt idx="63">
                  <c:v>-1.924645410691457</c:v>
                </c:pt>
                <c:pt idx="64">
                  <c:v>1.7678007171937442</c:v>
                </c:pt>
                <c:pt idx="65">
                  <c:v>0.52470546780836269</c:v>
                </c:pt>
                <c:pt idx="66">
                  <c:v>1.7496040951935852</c:v>
                </c:pt>
                <c:pt idx="67">
                  <c:v>-2.229954643263464</c:v>
                </c:pt>
                <c:pt idx="68">
                  <c:v>-1.1088568507129866</c:v>
                </c:pt>
                <c:pt idx="69">
                  <c:v>0.1057445594252464</c:v>
                </c:pt>
                <c:pt idx="70">
                  <c:v>-0.46025513151419001</c:v>
                </c:pt>
                <c:pt idx="71">
                  <c:v>-0.49797301534109972</c:v>
                </c:pt>
                <c:pt idx="72">
                  <c:v>0.79079386453383804</c:v>
                </c:pt>
                <c:pt idx="73">
                  <c:v>2.3837571827593971</c:v>
                </c:pt>
                <c:pt idx="74">
                  <c:v>-6.1619822322702696E-2</c:v>
                </c:pt>
                <c:pt idx="75">
                  <c:v>-0.11516160527487042</c:v>
                </c:pt>
                <c:pt idx="76">
                  <c:v>-0.61259110776836112</c:v>
                </c:pt>
                <c:pt idx="77">
                  <c:v>-0.51982936369443467</c:v>
                </c:pt>
                <c:pt idx="78">
                  <c:v>-0.64216244548703705</c:v>
                </c:pt>
                <c:pt idx="79">
                  <c:v>-0.44062232880286439</c:v>
                </c:pt>
                <c:pt idx="80">
                  <c:v>0.18434868840332719</c:v>
                </c:pt>
                <c:pt idx="81">
                  <c:v>0.85441186067113795</c:v>
                </c:pt>
                <c:pt idx="82">
                  <c:v>1.1941045547346256</c:v>
                </c:pt>
                <c:pt idx="83">
                  <c:v>0.44088673459422517</c:v>
                </c:pt>
                <c:pt idx="84">
                  <c:v>0.42013512140952913</c:v>
                </c:pt>
                <c:pt idx="85">
                  <c:v>1.0772121615364401</c:v>
                </c:pt>
                <c:pt idx="86">
                  <c:v>-1.2766778685389948</c:v>
                </c:pt>
                <c:pt idx="87">
                  <c:v>1.5310706995687815</c:v>
                </c:pt>
                <c:pt idx="88">
                  <c:v>0.29226752310206117</c:v>
                </c:pt>
                <c:pt idx="89">
                  <c:v>0.90896657484088583</c:v>
                </c:pt>
                <c:pt idx="90">
                  <c:v>-1.0702409071262315</c:v>
                </c:pt>
                <c:pt idx="91">
                  <c:v>2.1909769815740332</c:v>
                </c:pt>
                <c:pt idx="92">
                  <c:v>-1.0671857720477953</c:v>
                </c:pt>
                <c:pt idx="93">
                  <c:v>0.69268583809200068</c:v>
                </c:pt>
                <c:pt idx="94">
                  <c:v>8.8939531741107275E-2</c:v>
                </c:pt>
                <c:pt idx="95">
                  <c:v>-1.4934373194721182</c:v>
                </c:pt>
                <c:pt idx="96">
                  <c:v>5.6997446649123949E-2</c:v>
                </c:pt>
                <c:pt idx="97">
                  <c:v>-3.4970108738699712E-2</c:v>
                </c:pt>
                <c:pt idx="98">
                  <c:v>2.8142412610435099</c:v>
                </c:pt>
                <c:pt idx="99">
                  <c:v>0.34609229824581378</c:v>
                </c:pt>
              </c:numCache>
            </c:numRef>
          </c:xVal>
          <c:yVal>
            <c:numRef>
              <c:f>'Ex 5.2'!$C$5:$C$104</c:f>
              <c:numCache>
                <c:formatCode>General</c:formatCode>
                <c:ptCount val="100"/>
                <c:pt idx="0">
                  <c:v>1.3480182646885424</c:v>
                </c:pt>
                <c:pt idx="1">
                  <c:v>0.64818691320822996</c:v>
                </c:pt>
                <c:pt idx="2">
                  <c:v>-1.2169340497460537</c:v>
                </c:pt>
                <c:pt idx="3">
                  <c:v>-1.1675773615324945</c:v>
                </c:pt>
                <c:pt idx="4">
                  <c:v>1.2396031302084283</c:v>
                </c:pt>
                <c:pt idx="5">
                  <c:v>1.2648486847785267</c:v>
                </c:pt>
                <c:pt idx="6">
                  <c:v>0.84353485746391144</c:v>
                </c:pt>
                <c:pt idx="7">
                  <c:v>0.29045644112842894</c:v>
                </c:pt>
                <c:pt idx="8">
                  <c:v>-0.23405578211509356</c:v>
                </c:pt>
                <c:pt idx="9">
                  <c:v>0.48801458154154187</c:v>
                </c:pt>
                <c:pt idx="10">
                  <c:v>-0.40367237220223273</c:v>
                </c:pt>
                <c:pt idx="11">
                  <c:v>-1.0634962144490097</c:v>
                </c:pt>
                <c:pt idx="12">
                  <c:v>0.40828545496759389</c:v>
                </c:pt>
                <c:pt idx="13">
                  <c:v>1.1597272805859098</c:v>
                </c:pt>
                <c:pt idx="14">
                  <c:v>0.63849834348126422</c:v>
                </c:pt>
                <c:pt idx="15">
                  <c:v>-1.6663012868234337</c:v>
                </c:pt>
                <c:pt idx="16">
                  <c:v>-0.17095293258017635</c:v>
                </c:pt>
                <c:pt idx="17">
                  <c:v>-0.27492296202955036</c:v>
                </c:pt>
                <c:pt idx="18">
                  <c:v>1.6562819175038546</c:v>
                </c:pt>
                <c:pt idx="19">
                  <c:v>0.56721473798208799</c:v>
                </c:pt>
                <c:pt idx="20">
                  <c:v>-0.20393895382471353</c:v>
                </c:pt>
                <c:pt idx="21">
                  <c:v>-0.9512665547308784</c:v>
                </c:pt>
                <c:pt idx="22">
                  <c:v>2.0955825258309213</c:v>
                </c:pt>
                <c:pt idx="23">
                  <c:v>1.2564597872983085</c:v>
                </c:pt>
                <c:pt idx="24">
                  <c:v>-0.18716793545990565</c:v>
                </c:pt>
                <c:pt idx="25">
                  <c:v>-0.56670533020350089</c:v>
                </c:pt>
                <c:pt idx="26">
                  <c:v>1.2697309939002135</c:v>
                </c:pt>
                <c:pt idx="27">
                  <c:v>0.61589718725964504</c:v>
                </c:pt>
                <c:pt idx="28">
                  <c:v>-2.0094406315674576</c:v>
                </c:pt>
                <c:pt idx="29">
                  <c:v>-0.68421033700802836</c:v>
                </c:pt>
                <c:pt idx="30">
                  <c:v>0.82224963507571724</c:v>
                </c:pt>
                <c:pt idx="31">
                  <c:v>-1.4855438835378354</c:v>
                </c:pt>
                <c:pt idx="32">
                  <c:v>-1.060522496726076</c:v>
                </c:pt>
                <c:pt idx="33">
                  <c:v>-0.29573870125402313</c:v>
                </c:pt>
                <c:pt idx="34">
                  <c:v>-0.96915007767752326</c:v>
                </c:pt>
                <c:pt idx="35">
                  <c:v>0.58290723964790137</c:v>
                </c:pt>
                <c:pt idx="36">
                  <c:v>-0.79550301046985994</c:v>
                </c:pt>
                <c:pt idx="37">
                  <c:v>-0.48199433776342682</c:v>
                </c:pt>
                <c:pt idx="38">
                  <c:v>0.11896481521931856</c:v>
                </c:pt>
                <c:pt idx="39">
                  <c:v>-0.80612390148978508</c:v>
                </c:pt>
                <c:pt idx="40">
                  <c:v>-0.83376456744486882</c:v>
                </c:pt>
                <c:pt idx="41">
                  <c:v>-4.2762730277866659E-2</c:v>
                </c:pt>
                <c:pt idx="42">
                  <c:v>0.68454024447255768</c:v>
                </c:pt>
                <c:pt idx="43">
                  <c:v>-1.2924756004689348</c:v>
                </c:pt>
                <c:pt idx="44">
                  <c:v>0.95219984741917552</c:v>
                </c:pt>
                <c:pt idx="45">
                  <c:v>3.7423493469186622E-2</c:v>
                </c:pt>
                <c:pt idx="46">
                  <c:v>0.10547888858558173</c:v>
                </c:pt>
                <c:pt idx="47">
                  <c:v>0.44158545726362974</c:v>
                </c:pt>
                <c:pt idx="48">
                  <c:v>-0.77576695958263431</c:v>
                </c:pt>
                <c:pt idx="49">
                  <c:v>1.4267546954265471</c:v>
                </c:pt>
                <c:pt idx="50">
                  <c:v>-1.5717296249277652</c:v>
                </c:pt>
                <c:pt idx="51">
                  <c:v>1.0206649871371836</c:v>
                </c:pt>
                <c:pt idx="52">
                  <c:v>-0.44015116654835817</c:v>
                </c:pt>
                <c:pt idx="53">
                  <c:v>-0.13508112659770249</c:v>
                </c:pt>
                <c:pt idx="54">
                  <c:v>-0.81563796218999118</c:v>
                </c:pt>
                <c:pt idx="55">
                  <c:v>-1.5359976268491045</c:v>
                </c:pt>
                <c:pt idx="56">
                  <c:v>0.62570568885397537</c:v>
                </c:pt>
                <c:pt idx="57">
                  <c:v>-0.99295597440727701</c:v>
                </c:pt>
                <c:pt idx="58">
                  <c:v>-1.6876988457364121E-2</c:v>
                </c:pt>
                <c:pt idx="59">
                  <c:v>-1.0825311580408521</c:v>
                </c:pt>
                <c:pt idx="60">
                  <c:v>1.1071481072786382</c:v>
                </c:pt>
                <c:pt idx="61">
                  <c:v>-0.52544391175154548</c:v>
                </c:pt>
                <c:pt idx="62">
                  <c:v>1.4884152250268614</c:v>
                </c:pt>
                <c:pt idx="63">
                  <c:v>-1.7219135710392568</c:v>
                </c:pt>
                <c:pt idx="64">
                  <c:v>0.88866097540671563</c:v>
                </c:pt>
                <c:pt idx="65">
                  <c:v>0.32096532061707217</c:v>
                </c:pt>
                <c:pt idx="66">
                  <c:v>1.5019125599870726</c:v>
                </c:pt>
                <c:pt idx="67">
                  <c:v>-1.286763967345069</c:v>
                </c:pt>
                <c:pt idx="68">
                  <c:v>-0.42730615427781365</c:v>
                </c:pt>
                <c:pt idx="69">
                  <c:v>0.21272321908750139</c:v>
                </c:pt>
                <c:pt idx="70">
                  <c:v>-0.46770779347943359</c:v>
                </c:pt>
                <c:pt idx="71">
                  <c:v>-6.8610076337362713E-2</c:v>
                </c:pt>
                <c:pt idx="72">
                  <c:v>0.46268320051925355</c:v>
                </c:pt>
                <c:pt idx="73">
                  <c:v>2.0486350330781202</c:v>
                </c:pt>
                <c:pt idx="74">
                  <c:v>0.38090069634141838</c:v>
                </c:pt>
                <c:pt idx="75">
                  <c:v>0.76865762821544725</c:v>
                </c:pt>
                <c:pt idx="76">
                  <c:v>7.5239851999726326E-2</c:v>
                </c:pt>
                <c:pt idx="77">
                  <c:v>0.2873415311558859</c:v>
                </c:pt>
                <c:pt idx="78">
                  <c:v>-0.25971884146136426</c:v>
                </c:pt>
                <c:pt idx="79">
                  <c:v>-0.56810047935882557</c:v>
                </c:pt>
                <c:pt idx="80">
                  <c:v>-0.49623161051711384</c:v>
                </c:pt>
                <c:pt idx="81">
                  <c:v>0.61526325238629709</c:v>
                </c:pt>
                <c:pt idx="82">
                  <c:v>0.33359391673300742</c:v>
                </c:pt>
                <c:pt idx="83">
                  <c:v>-0.53406261341998607</c:v>
                </c:pt>
                <c:pt idx="84">
                  <c:v>0.53058240297186043</c:v>
                </c:pt>
                <c:pt idx="85">
                  <c:v>0.59723323487260671</c:v>
                </c:pt>
                <c:pt idx="86">
                  <c:v>-1.3817490113927084</c:v>
                </c:pt>
                <c:pt idx="87">
                  <c:v>0.91260983953178865</c:v>
                </c:pt>
                <c:pt idx="88">
                  <c:v>-0.3007680414706298</c:v>
                </c:pt>
                <c:pt idx="89">
                  <c:v>0.68673607259301539</c:v>
                </c:pt>
                <c:pt idx="90">
                  <c:v>-2.3499354382564674E-2</c:v>
                </c:pt>
                <c:pt idx="91">
                  <c:v>1.0190717407581322</c:v>
                </c:pt>
                <c:pt idx="92">
                  <c:v>-0.63945406186333087</c:v>
                </c:pt>
                <c:pt idx="93">
                  <c:v>0.61323985376319445</c:v>
                </c:pt>
                <c:pt idx="94">
                  <c:v>0.45247538655323688</c:v>
                </c:pt>
                <c:pt idx="95">
                  <c:v>-0.73570554204137306</c:v>
                </c:pt>
                <c:pt idx="96">
                  <c:v>-0.31218788925567242</c:v>
                </c:pt>
                <c:pt idx="97">
                  <c:v>0.47475782311753179</c:v>
                </c:pt>
                <c:pt idx="98">
                  <c:v>2.4223461931325696</c:v>
                </c:pt>
                <c:pt idx="99">
                  <c:v>0.14637811157600633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759360"/>
        <c:axId val="330273920"/>
      </c:scatterChart>
      <c:valAx>
        <c:axId val="329759360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X1</a:t>
                </a:r>
              </a:p>
            </c:rich>
          </c:tx>
          <c:layout>
            <c:manualLayout>
              <c:xMode val="edge"/>
              <c:yMode val="edge"/>
              <c:x val="0.49501741431136831"/>
              <c:y val="0.91111393574508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273920"/>
        <c:crosses val="autoZero"/>
        <c:crossBetween val="midCat"/>
        <c:majorUnit val="1"/>
      </c:valAx>
      <c:valAx>
        <c:axId val="330273920"/>
        <c:scaling>
          <c:orientation val="minMax"/>
          <c:max val="3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X2</a:t>
                </a:r>
              </a:p>
            </c:rich>
          </c:tx>
          <c:layout>
            <c:manualLayout>
              <c:xMode val="edge"/>
              <c:yMode val="edge"/>
              <c:x val="1.9933587153477938E-2"/>
              <c:y val="0.482541178513078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9759360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Correlated Random Normals</a:t>
            </a:r>
          </a:p>
        </c:rich>
      </c:tx>
      <c:layout>
        <c:manualLayout>
          <c:xMode val="edge"/>
          <c:yMode val="edge"/>
          <c:x val="0.22516556291390707"/>
          <c:y val="3.4810180370754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20529801324514"/>
          <c:y val="0.14873440703867791"/>
          <c:w val="0.81125827814569562"/>
          <c:h val="0.727849225933955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'Ex 5.2'!$I$18:$I$117</c:f>
              <c:numCache>
                <c:formatCode>General</c:formatCode>
                <c:ptCount val="100"/>
                <c:pt idx="0">
                  <c:v>-1.3154328601906558</c:v>
                </c:pt>
                <c:pt idx="1">
                  <c:v>-1.4733080156895892</c:v>
                </c:pt>
                <c:pt idx="2">
                  <c:v>-4.6734577107437794E-2</c:v>
                </c:pt>
                <c:pt idx="3">
                  <c:v>1.1964634689442439</c:v>
                </c:pt>
                <c:pt idx="4">
                  <c:v>-1.1670531095386143</c:v>
                </c:pt>
                <c:pt idx="5">
                  <c:v>-1.672443691339957</c:v>
                </c:pt>
                <c:pt idx="6">
                  <c:v>2.331116075264779</c:v>
                </c:pt>
                <c:pt idx="7">
                  <c:v>-1.7772503680591749</c:v>
                </c:pt>
                <c:pt idx="8">
                  <c:v>-0.20734402382117537</c:v>
                </c:pt>
                <c:pt idx="9">
                  <c:v>6.5566490615496589E-2</c:v>
                </c:pt>
                <c:pt idx="10">
                  <c:v>2.4895857677643869E-2</c:v>
                </c:pt>
                <c:pt idx="11">
                  <c:v>0.20924655325628511</c:v>
                </c:pt>
                <c:pt idx="12">
                  <c:v>0.33023677154149234</c:v>
                </c:pt>
                <c:pt idx="13">
                  <c:v>0.45314246814601278</c:v>
                </c:pt>
                <c:pt idx="14">
                  <c:v>1.7973767777430167</c:v>
                </c:pt>
                <c:pt idx="15">
                  <c:v>1.4391253146914575</c:v>
                </c:pt>
                <c:pt idx="16">
                  <c:v>0.1145203265464389</c:v>
                </c:pt>
                <c:pt idx="17">
                  <c:v>0.49329099231448509</c:v>
                </c:pt>
                <c:pt idx="18">
                  <c:v>-0.57299280759283588</c:v>
                </c:pt>
                <c:pt idx="19">
                  <c:v>-0.75984242088451226</c:v>
                </c:pt>
                <c:pt idx="20">
                  <c:v>-1.9266752248143495</c:v>
                </c:pt>
                <c:pt idx="21">
                  <c:v>1.2105297853552595</c:v>
                </c:pt>
                <c:pt idx="22">
                  <c:v>3.2682622252370515E-2</c:v>
                </c:pt>
                <c:pt idx="23">
                  <c:v>0.81325287182854811</c:v>
                </c:pt>
                <c:pt idx="24">
                  <c:v>1.5086985239878499</c:v>
                </c:pt>
                <c:pt idx="25">
                  <c:v>1.6113987892010107</c:v>
                </c:pt>
                <c:pt idx="26">
                  <c:v>0.51142680986606093</c:v>
                </c:pt>
                <c:pt idx="27">
                  <c:v>-2.4283917455963373E-2</c:v>
                </c:pt>
                <c:pt idx="28">
                  <c:v>-0.13527980515378973</c:v>
                </c:pt>
                <c:pt idx="29">
                  <c:v>0.52254611405381146</c:v>
                </c:pt>
                <c:pt idx="30">
                  <c:v>-2.129980538097068</c:v>
                </c:pt>
                <c:pt idx="31">
                  <c:v>-1.8743796855387229</c:v>
                </c:pt>
                <c:pt idx="32">
                  <c:v>1.9083867792511007</c:v>
                </c:pt>
                <c:pt idx="33">
                  <c:v>0.75920583291959443</c:v>
                </c:pt>
                <c:pt idx="34">
                  <c:v>-1.31104813184941</c:v>
                </c:pt>
                <c:pt idx="35">
                  <c:v>0.21772356500129705</c:v>
                </c:pt>
                <c:pt idx="36">
                  <c:v>-1.3801922728241509</c:v>
                </c:pt>
                <c:pt idx="37">
                  <c:v>-0.57779916190942138</c:v>
                </c:pt>
                <c:pt idx="38">
                  <c:v>-7.694384814382528E-2</c:v>
                </c:pt>
                <c:pt idx="39">
                  <c:v>2.1933015323295164</c:v>
                </c:pt>
                <c:pt idx="40">
                  <c:v>-5.2168402348538409E-2</c:v>
                </c:pt>
                <c:pt idx="41">
                  <c:v>-0.97063964505245104</c:v>
                </c:pt>
                <c:pt idx="42">
                  <c:v>5.274379700243163E-3</c:v>
                </c:pt>
                <c:pt idx="43">
                  <c:v>-0.77089868827666863</c:v>
                </c:pt>
                <c:pt idx="44">
                  <c:v>0.72784101010274305</c:v>
                </c:pt>
                <c:pt idx="45">
                  <c:v>0.56069583340156182</c:v>
                </c:pt>
                <c:pt idx="46">
                  <c:v>0.88739694793420298</c:v>
                </c:pt>
                <c:pt idx="47">
                  <c:v>1.872193803108942</c:v>
                </c:pt>
                <c:pt idx="48">
                  <c:v>-1.3561356909353295</c:v>
                </c:pt>
                <c:pt idx="49">
                  <c:v>-0.22779744529217891</c:v>
                </c:pt>
                <c:pt idx="50">
                  <c:v>6.2020678566571341E-2</c:v>
                </c:pt>
                <c:pt idx="51">
                  <c:v>1.9309127834092361</c:v>
                </c:pt>
                <c:pt idx="52">
                  <c:v>0.23197497518201898</c:v>
                </c:pt>
                <c:pt idx="53">
                  <c:v>-1.8368449212856015</c:v>
                </c:pt>
                <c:pt idx="54">
                  <c:v>-1.5783870561289446</c:v>
                </c:pt>
                <c:pt idx="55">
                  <c:v>-2.0491843976948991</c:v>
                </c:pt>
                <c:pt idx="56">
                  <c:v>-0.25326692028338454</c:v>
                </c:pt>
                <c:pt idx="57">
                  <c:v>-0.65937619055334429</c:v>
                </c:pt>
                <c:pt idx="58">
                  <c:v>-3.4117520205201775</c:v>
                </c:pt>
                <c:pt idx="59">
                  <c:v>-0.18734137946022425</c:v>
                </c:pt>
                <c:pt idx="60">
                  <c:v>-0.59752720946302518</c:v>
                </c:pt>
                <c:pt idx="61">
                  <c:v>-1.0737992137265246</c:v>
                </c:pt>
                <c:pt idx="62">
                  <c:v>-0.1471438685231474</c:v>
                </c:pt>
                <c:pt idx="63">
                  <c:v>-3.089995114886424</c:v>
                </c:pt>
                <c:pt idx="64">
                  <c:v>-0.4420630668213007</c:v>
                </c:pt>
                <c:pt idx="65">
                  <c:v>-1.8209671184964493</c:v>
                </c:pt>
                <c:pt idx="66">
                  <c:v>-1.5948270960301094</c:v>
                </c:pt>
                <c:pt idx="67">
                  <c:v>0.2675989376561102</c:v>
                </c:pt>
                <c:pt idx="68">
                  <c:v>0.65801129602335917</c:v>
                </c:pt>
                <c:pt idx="69">
                  <c:v>0.12089308256212394</c:v>
                </c:pt>
                <c:pt idx="70">
                  <c:v>1.0452464939985158</c:v>
                </c:pt>
                <c:pt idx="71">
                  <c:v>0.35133620694062051</c:v>
                </c:pt>
                <c:pt idx="72">
                  <c:v>-0.87607244019541586</c:v>
                </c:pt>
                <c:pt idx="73">
                  <c:v>2.8509373936133748E-2</c:v>
                </c:pt>
                <c:pt idx="74">
                  <c:v>-1.7434984859609044</c:v>
                </c:pt>
                <c:pt idx="75">
                  <c:v>0.61387468243307097</c:v>
                </c:pt>
                <c:pt idx="76">
                  <c:v>1.165124146996307</c:v>
                </c:pt>
                <c:pt idx="77">
                  <c:v>-0.51314802730913867</c:v>
                </c:pt>
                <c:pt idx="78">
                  <c:v>1.1777541695217932</c:v>
                </c:pt>
                <c:pt idx="79">
                  <c:v>-0.67325862179891738</c:v>
                </c:pt>
                <c:pt idx="80">
                  <c:v>-0.47540007280594632</c:v>
                </c:pt>
                <c:pt idx="81">
                  <c:v>-1.105163013938214</c:v>
                </c:pt>
                <c:pt idx="82">
                  <c:v>1.324026872654043</c:v>
                </c:pt>
                <c:pt idx="83">
                  <c:v>0.97969106817950313</c:v>
                </c:pt>
                <c:pt idx="84">
                  <c:v>3.7648942371607821E-4</c:v>
                </c:pt>
                <c:pt idx="85">
                  <c:v>-0.651861151792546</c:v>
                </c:pt>
                <c:pt idx="86">
                  <c:v>-0.2087891161553396</c:v>
                </c:pt>
                <c:pt idx="87">
                  <c:v>-1.0102567445454647</c:v>
                </c:pt>
                <c:pt idx="88">
                  <c:v>-1.1045200512261097</c:v>
                </c:pt>
                <c:pt idx="89">
                  <c:v>0.78193783253942917</c:v>
                </c:pt>
                <c:pt idx="90">
                  <c:v>-0.75936507041484813</c:v>
                </c:pt>
                <c:pt idx="91">
                  <c:v>-1.9150988457461791</c:v>
                </c:pt>
                <c:pt idx="92">
                  <c:v>0.99603788492400147</c:v>
                </c:pt>
                <c:pt idx="93">
                  <c:v>0.49715736305077562</c:v>
                </c:pt>
                <c:pt idx="94">
                  <c:v>-1.9122737931257432</c:v>
                </c:pt>
                <c:pt idx="95">
                  <c:v>-0.16694579864807518</c:v>
                </c:pt>
                <c:pt idx="96">
                  <c:v>0.77955373604130573</c:v>
                </c:pt>
                <c:pt idx="97">
                  <c:v>-2.6900043465101446</c:v>
                </c:pt>
                <c:pt idx="98">
                  <c:v>0.4009207580867567</c:v>
                </c:pt>
                <c:pt idx="99">
                  <c:v>1.3901828229849202</c:v>
                </c:pt>
              </c:numCache>
            </c:numRef>
          </c:xVal>
          <c:yVal>
            <c:numRef>
              <c:f>'Ex 5.2'!$J$18:$J$117</c:f>
              <c:numCache>
                <c:formatCode>General</c:formatCode>
                <c:ptCount val="100"/>
                <c:pt idx="0">
                  <c:v>-0.78247028870181778</c:v>
                </c:pt>
                <c:pt idx="1">
                  <c:v>-1.2538120595787809</c:v>
                </c:pt>
                <c:pt idx="2">
                  <c:v>0.16522646338057603</c:v>
                </c:pt>
                <c:pt idx="3">
                  <c:v>1.4511071461512874</c:v>
                </c:pt>
                <c:pt idx="4">
                  <c:v>-0.89234999226701239</c:v>
                </c:pt>
                <c:pt idx="5">
                  <c:v>-1.0616398239462115</c:v>
                </c:pt>
                <c:pt idx="6">
                  <c:v>1.6930413422583068</c:v>
                </c:pt>
                <c:pt idx="7">
                  <c:v>-1.4423676251249891</c:v>
                </c:pt>
                <c:pt idx="8">
                  <c:v>-0.23990785507954901</c:v>
                </c:pt>
                <c:pt idx="9">
                  <c:v>-0.18414785995672281</c:v>
                </c:pt>
                <c:pt idx="10">
                  <c:v>-5.5906245200803069E-2</c:v>
                </c:pt>
                <c:pt idx="11">
                  <c:v>0.42610740329277097</c:v>
                </c:pt>
                <c:pt idx="12">
                  <c:v>0.12008943439866433</c:v>
                </c:pt>
                <c:pt idx="13">
                  <c:v>-1.4393781046482035E-2</c:v>
                </c:pt>
                <c:pt idx="14">
                  <c:v>1.7365062975494459</c:v>
                </c:pt>
                <c:pt idx="15">
                  <c:v>0.8722930524260315</c:v>
                </c:pt>
                <c:pt idx="16">
                  <c:v>0.21528325588870334</c:v>
                </c:pt>
                <c:pt idx="17">
                  <c:v>0.46885044505270396</c:v>
                </c:pt>
                <c:pt idx="18">
                  <c:v>5.9545633481727922E-2</c:v>
                </c:pt>
                <c:pt idx="19">
                  <c:v>8.3120494419291036E-2</c:v>
                </c:pt>
                <c:pt idx="20">
                  <c:v>-2.430764832112664</c:v>
                </c:pt>
                <c:pt idx="21">
                  <c:v>0.91827139054629137</c:v>
                </c:pt>
                <c:pt idx="22">
                  <c:v>-0.25698014457210183</c:v>
                </c:pt>
                <c:pt idx="23">
                  <c:v>0.1784138160718397</c:v>
                </c:pt>
                <c:pt idx="24">
                  <c:v>-0.200869340667721</c:v>
                </c:pt>
                <c:pt idx="25">
                  <c:v>1.3777822472963734</c:v>
                </c:pt>
                <c:pt idx="26">
                  <c:v>-0.20735829270195988</c:v>
                </c:pt>
                <c:pt idx="27">
                  <c:v>-0.6520974323817782</c:v>
                </c:pt>
                <c:pt idx="28">
                  <c:v>-9.9908085485364825E-2</c:v>
                </c:pt>
                <c:pt idx="29">
                  <c:v>0.10867380054927522</c:v>
                </c:pt>
                <c:pt idx="30">
                  <c:v>-1.4427932619465895</c:v>
                </c:pt>
                <c:pt idx="31">
                  <c:v>-0.63542795176638878</c:v>
                </c:pt>
                <c:pt idx="32">
                  <c:v>1.7262052133369137</c:v>
                </c:pt>
                <c:pt idx="33">
                  <c:v>0.64922033692489467</c:v>
                </c:pt>
                <c:pt idx="34">
                  <c:v>-0.87847766203152944</c:v>
                </c:pt>
                <c:pt idx="35">
                  <c:v>0.24698381642346423</c:v>
                </c:pt>
                <c:pt idx="36">
                  <c:v>-0.52545605578006116</c:v>
                </c:pt>
                <c:pt idx="37">
                  <c:v>-0.80209261568104173</c:v>
                </c:pt>
                <c:pt idx="38">
                  <c:v>0.13158683652800202</c:v>
                </c:pt>
                <c:pt idx="39">
                  <c:v>1.2544844569989595</c:v>
                </c:pt>
                <c:pt idx="40">
                  <c:v>-0.33537464925876842</c:v>
                </c:pt>
                <c:pt idx="41">
                  <c:v>-0.96514779022420494</c:v>
                </c:pt>
                <c:pt idx="42">
                  <c:v>0.2151158040240698</c:v>
                </c:pt>
                <c:pt idx="43">
                  <c:v>-0.68604825465981534</c:v>
                </c:pt>
                <c:pt idx="44">
                  <c:v>-4.9915451237976582E-2</c:v>
                </c:pt>
                <c:pt idx="45">
                  <c:v>0.32699877117403853</c:v>
                </c:pt>
                <c:pt idx="46">
                  <c:v>0.45519924344396534</c:v>
                </c:pt>
                <c:pt idx="47">
                  <c:v>1.3263027262795306</c:v>
                </c:pt>
                <c:pt idx="48">
                  <c:v>-0.7691906856682833</c:v>
                </c:pt>
                <c:pt idx="49">
                  <c:v>5.0922442391807266E-3</c:v>
                </c:pt>
                <c:pt idx="50">
                  <c:v>8.7434754260186973E-2</c:v>
                </c:pt>
                <c:pt idx="51">
                  <c:v>1.3287332099102818</c:v>
                </c:pt>
                <c:pt idx="52">
                  <c:v>-6.243482026303232E-2</c:v>
                </c:pt>
                <c:pt idx="53">
                  <c:v>-0.95014145875718437</c:v>
                </c:pt>
                <c:pt idx="54">
                  <c:v>-1.3787714782624092</c:v>
                </c:pt>
                <c:pt idx="55">
                  <c:v>-1.0116919885494076</c:v>
                </c:pt>
                <c:pt idx="56">
                  <c:v>2.0040396523589327E-2</c:v>
                </c:pt>
                <c:pt idx="57">
                  <c:v>-0.11178818097965515</c:v>
                </c:pt>
                <c:pt idx="58">
                  <c:v>-2.0367967066244628</c:v>
                </c:pt>
                <c:pt idx="59">
                  <c:v>0.11198247669442422</c:v>
                </c:pt>
                <c:pt idx="60">
                  <c:v>-1.3564070095178336</c:v>
                </c:pt>
                <c:pt idx="61">
                  <c:v>-0.90744118870501578</c:v>
                </c:pt>
                <c:pt idx="62">
                  <c:v>0.29852501461103875</c:v>
                </c:pt>
                <c:pt idx="63">
                  <c:v>-1.5439788124723655</c:v>
                </c:pt>
                <c:pt idx="64">
                  <c:v>-0.45049542830961953</c:v>
                </c:pt>
                <c:pt idx="65">
                  <c:v>-1.6105871325294008</c:v>
                </c:pt>
                <c:pt idx="66">
                  <c:v>-1.3763565310770309</c:v>
                </c:pt>
                <c:pt idx="67">
                  <c:v>0.29321763388808153</c:v>
                </c:pt>
                <c:pt idx="68">
                  <c:v>0.65799260672115734</c:v>
                </c:pt>
                <c:pt idx="69">
                  <c:v>0.10896584062003944</c:v>
                </c:pt>
                <c:pt idx="70">
                  <c:v>0.34012432479105664</c:v>
                </c:pt>
                <c:pt idx="71">
                  <c:v>-0.45989464511756717</c:v>
                </c:pt>
                <c:pt idx="72">
                  <c:v>-1.101639450806035</c:v>
                </c:pt>
                <c:pt idx="73">
                  <c:v>0.27325820552154301</c:v>
                </c:pt>
                <c:pt idx="74">
                  <c:v>-0.96543296836464021</c:v>
                </c:pt>
                <c:pt idx="75">
                  <c:v>0.26083210473173268</c:v>
                </c:pt>
                <c:pt idx="76">
                  <c:v>0.724768680180786</c:v>
                </c:pt>
                <c:pt idx="77">
                  <c:v>-0.99997953288163322</c:v>
                </c:pt>
                <c:pt idx="78">
                  <c:v>1.0295749013326412</c:v>
                </c:pt>
                <c:pt idx="79">
                  <c:v>-0.35974231514572569</c:v>
                </c:pt>
                <c:pt idx="80">
                  <c:v>-0.39495724592339509</c:v>
                </c:pt>
                <c:pt idx="81">
                  <c:v>-0.9034694756793431</c:v>
                </c:pt>
                <c:pt idx="82">
                  <c:v>0.72250043797219909</c:v>
                </c:pt>
                <c:pt idx="83">
                  <c:v>0.48969923569409779</c:v>
                </c:pt>
                <c:pt idx="84">
                  <c:v>-4.4997478347615791E-2</c:v>
                </c:pt>
                <c:pt idx="85">
                  <c:v>5.0472062940155604E-2</c:v>
                </c:pt>
                <c:pt idx="86">
                  <c:v>-0.46419098194944464</c:v>
                </c:pt>
                <c:pt idx="87">
                  <c:v>-0.41394938228002021</c:v>
                </c:pt>
                <c:pt idx="88">
                  <c:v>-0.91069931856422315</c:v>
                </c:pt>
                <c:pt idx="89">
                  <c:v>0.62132245732547164</c:v>
                </c:pt>
                <c:pt idx="90">
                  <c:v>-0.57493677999893533</c:v>
                </c:pt>
                <c:pt idx="91">
                  <c:v>-0.95711849882273192</c:v>
                </c:pt>
                <c:pt idx="92">
                  <c:v>0.24178832842664666</c:v>
                </c:pt>
                <c:pt idx="93">
                  <c:v>5.4944879343314712E-2</c:v>
                </c:pt>
                <c:pt idx="94">
                  <c:v>-1.6505031479392389</c:v>
                </c:pt>
                <c:pt idx="95">
                  <c:v>-0.62010189363471391</c:v>
                </c:pt>
                <c:pt idx="96">
                  <c:v>0.65749614795061784</c:v>
                </c:pt>
                <c:pt idx="97">
                  <c:v>-2.2935087510011636</c:v>
                </c:pt>
                <c:pt idx="98">
                  <c:v>0.30807712320474584</c:v>
                </c:pt>
                <c:pt idx="99">
                  <c:v>0.72459429262598529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367744"/>
        <c:axId val="330370048"/>
      </c:scatterChart>
      <c:valAx>
        <c:axId val="330367744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X1</a:t>
                </a:r>
              </a:p>
            </c:rich>
          </c:tx>
          <c:layout>
            <c:manualLayout>
              <c:xMode val="edge"/>
              <c:yMode val="edge"/>
              <c:x val="0.49337748344370913"/>
              <c:y val="0.911393813343388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370048"/>
        <c:crosses val="autoZero"/>
        <c:crossBetween val="midCat"/>
        <c:majorUnit val="1"/>
      </c:valAx>
      <c:valAx>
        <c:axId val="330370048"/>
        <c:scaling>
          <c:orientation val="minMax"/>
          <c:max val="3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X2</a:t>
                </a:r>
              </a:p>
            </c:rich>
          </c:tx>
          <c:layout>
            <c:manualLayout>
              <c:xMode val="edge"/>
              <c:yMode val="edge"/>
              <c:x val="1.9867549668874208E-2"/>
              <c:y val="0.484177963338675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367744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Probit Plot</a:t>
            </a:r>
          </a:p>
        </c:rich>
      </c:tx>
      <c:layout>
        <c:manualLayout>
          <c:xMode val="edge"/>
          <c:yMode val="edge"/>
          <c:x val="0.38788230046249561"/>
          <c:y val="1.56862874263084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26790459536308"/>
          <c:y val="0.13695446406625644"/>
          <c:w val="0.82580002738469716"/>
          <c:h val="0.7316422060766456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'Ex 5.3'!$G$9:$G$208</c:f>
              <c:numCache>
                <c:formatCode>General</c:formatCode>
                <c:ptCount val="200"/>
                <c:pt idx="0">
                  <c:v>2.9660884155703027</c:v>
                </c:pt>
                <c:pt idx="1">
                  <c:v>5.018956308274837</c:v>
                </c:pt>
                <c:pt idx="2">
                  <c:v>1.2540862283618261</c:v>
                </c:pt>
                <c:pt idx="3">
                  <c:v>1.7784435235696519</c:v>
                </c:pt>
                <c:pt idx="4">
                  <c:v>2.2623253358703481</c:v>
                </c:pt>
                <c:pt idx="5">
                  <c:v>1.1328006743521055</c:v>
                </c:pt>
                <c:pt idx="6">
                  <c:v>1.1775733569504654</c:v>
                </c:pt>
                <c:pt idx="7">
                  <c:v>5.6165901736971637</c:v>
                </c:pt>
                <c:pt idx="8">
                  <c:v>2.303810517787511</c:v>
                </c:pt>
                <c:pt idx="9">
                  <c:v>3.1357049561434849</c:v>
                </c:pt>
                <c:pt idx="10">
                  <c:v>2.5737165656246628</c:v>
                </c:pt>
                <c:pt idx="11">
                  <c:v>2.4716089388203355</c:v>
                </c:pt>
                <c:pt idx="12">
                  <c:v>1.4997819240987138</c:v>
                </c:pt>
                <c:pt idx="13">
                  <c:v>0.83378857974780518</c:v>
                </c:pt>
                <c:pt idx="14">
                  <c:v>0.94868323434238211</c:v>
                </c:pt>
                <c:pt idx="15">
                  <c:v>3.8213660526208972</c:v>
                </c:pt>
                <c:pt idx="16">
                  <c:v>3.6441769957575891</c:v>
                </c:pt>
                <c:pt idx="17">
                  <c:v>3.526261308078575</c:v>
                </c:pt>
                <c:pt idx="18">
                  <c:v>1.4591770501800436</c:v>
                </c:pt>
                <c:pt idx="19">
                  <c:v>2.6399259742269972</c:v>
                </c:pt>
                <c:pt idx="20">
                  <c:v>1.365568664949236</c:v>
                </c:pt>
                <c:pt idx="21">
                  <c:v>2.5918570361903885</c:v>
                </c:pt>
                <c:pt idx="22">
                  <c:v>2.8628349832273963</c:v>
                </c:pt>
                <c:pt idx="23">
                  <c:v>1.6156817835681716</c:v>
                </c:pt>
                <c:pt idx="24">
                  <c:v>1.9051446516838857</c:v>
                </c:pt>
                <c:pt idx="25">
                  <c:v>5.3939420020463915</c:v>
                </c:pt>
                <c:pt idx="26">
                  <c:v>4.2469880277788272</c:v>
                </c:pt>
                <c:pt idx="27">
                  <c:v>0.57152514283154787</c:v>
                </c:pt>
                <c:pt idx="28">
                  <c:v>2.2743020110832295</c:v>
                </c:pt>
                <c:pt idx="29">
                  <c:v>2.8424484658767053</c:v>
                </c:pt>
                <c:pt idx="30">
                  <c:v>2.516011480546954</c:v>
                </c:pt>
                <c:pt idx="31">
                  <c:v>1.2320170450473176</c:v>
                </c:pt>
                <c:pt idx="32">
                  <c:v>1.9261999087016246</c:v>
                </c:pt>
                <c:pt idx="33">
                  <c:v>0.77507902289472019</c:v>
                </c:pt>
                <c:pt idx="34">
                  <c:v>2.1535247376488749</c:v>
                </c:pt>
                <c:pt idx="35">
                  <c:v>5.5715692461646382</c:v>
                </c:pt>
                <c:pt idx="36">
                  <c:v>1.6134495749492059</c:v>
                </c:pt>
                <c:pt idx="37">
                  <c:v>2.5156690366022891</c:v>
                </c:pt>
                <c:pt idx="38">
                  <c:v>3.7405453984371779</c:v>
                </c:pt>
                <c:pt idx="39">
                  <c:v>3.3877312959303012</c:v>
                </c:pt>
                <c:pt idx="40">
                  <c:v>3.0148165743897617</c:v>
                </c:pt>
                <c:pt idx="41">
                  <c:v>0.14661904056232405</c:v>
                </c:pt>
                <c:pt idx="42">
                  <c:v>2.7566636414688492</c:v>
                </c:pt>
                <c:pt idx="43">
                  <c:v>0.57138434089299928</c:v>
                </c:pt>
                <c:pt idx="44">
                  <c:v>6.4231761830513232</c:v>
                </c:pt>
                <c:pt idx="45">
                  <c:v>2.9972234659907411</c:v>
                </c:pt>
                <c:pt idx="46">
                  <c:v>4.4408043405147613</c:v>
                </c:pt>
                <c:pt idx="47">
                  <c:v>2.9144319886897563</c:v>
                </c:pt>
                <c:pt idx="48">
                  <c:v>2.4139923497618687</c:v>
                </c:pt>
                <c:pt idx="49">
                  <c:v>1.0855429951699151</c:v>
                </c:pt>
                <c:pt idx="50">
                  <c:v>3.6928237331840581</c:v>
                </c:pt>
                <c:pt idx="51">
                  <c:v>2.0476428912701437</c:v>
                </c:pt>
                <c:pt idx="52">
                  <c:v>3.0241901385212984</c:v>
                </c:pt>
                <c:pt idx="53">
                  <c:v>2.1793785647276773</c:v>
                </c:pt>
                <c:pt idx="54">
                  <c:v>3.9793266342482125</c:v>
                </c:pt>
                <c:pt idx="55">
                  <c:v>4.3767694378991191</c:v>
                </c:pt>
                <c:pt idx="56">
                  <c:v>5.6105203497063707</c:v>
                </c:pt>
                <c:pt idx="57">
                  <c:v>6.0871257912005259</c:v>
                </c:pt>
                <c:pt idx="58">
                  <c:v>3.6033065481283391</c:v>
                </c:pt>
                <c:pt idx="59">
                  <c:v>2.8998702489097434</c:v>
                </c:pt>
                <c:pt idx="60">
                  <c:v>2.3216415093411964</c:v>
                </c:pt>
                <c:pt idx="61">
                  <c:v>2.2611067859302367</c:v>
                </c:pt>
                <c:pt idx="62">
                  <c:v>1.3485667006913862</c:v>
                </c:pt>
                <c:pt idx="63">
                  <c:v>2.7358966757593048</c:v>
                </c:pt>
                <c:pt idx="64">
                  <c:v>1.0162686918689354</c:v>
                </c:pt>
                <c:pt idx="65">
                  <c:v>1.0329694866429562</c:v>
                </c:pt>
                <c:pt idx="66">
                  <c:v>2.4319059181156741</c:v>
                </c:pt>
                <c:pt idx="67">
                  <c:v>0.97092424339561112</c:v>
                </c:pt>
                <c:pt idx="68">
                  <c:v>1.9658878549639502</c:v>
                </c:pt>
                <c:pt idx="69">
                  <c:v>4.6865577754832577</c:v>
                </c:pt>
                <c:pt idx="70">
                  <c:v>4.5691802195295947</c:v>
                </c:pt>
                <c:pt idx="71">
                  <c:v>3.2507622040187849</c:v>
                </c:pt>
                <c:pt idx="72">
                  <c:v>1.087078150976422</c:v>
                </c:pt>
                <c:pt idx="73">
                  <c:v>1.4205326116149855</c:v>
                </c:pt>
                <c:pt idx="74">
                  <c:v>4.8423370324832451</c:v>
                </c:pt>
                <c:pt idx="75">
                  <c:v>0.97206021127665787</c:v>
                </c:pt>
                <c:pt idx="76">
                  <c:v>3.71640020138716</c:v>
                </c:pt>
                <c:pt idx="77">
                  <c:v>4.8333927584112741</c:v>
                </c:pt>
                <c:pt idx="78">
                  <c:v>2.5030599803899864</c:v>
                </c:pt>
                <c:pt idx="79">
                  <c:v>3.8828938868534824</c:v>
                </c:pt>
                <c:pt idx="80">
                  <c:v>1.1820592025318923</c:v>
                </c:pt>
                <c:pt idx="81">
                  <c:v>1.2202636814641528</c:v>
                </c:pt>
                <c:pt idx="82">
                  <c:v>2.0765172499985862</c:v>
                </c:pt>
                <c:pt idx="83">
                  <c:v>4.020563257598865</c:v>
                </c:pt>
                <c:pt idx="84">
                  <c:v>1.918999810121607</c:v>
                </c:pt>
                <c:pt idx="85">
                  <c:v>2.0924384187600564</c:v>
                </c:pt>
                <c:pt idx="86">
                  <c:v>0.99890199849413497</c:v>
                </c:pt>
                <c:pt idx="87">
                  <c:v>4.8373789465319472</c:v>
                </c:pt>
                <c:pt idx="88">
                  <c:v>2.0989462149668765</c:v>
                </c:pt>
                <c:pt idx="89">
                  <c:v>3.6083559439266542</c:v>
                </c:pt>
                <c:pt idx="90">
                  <c:v>1.7299089701156527</c:v>
                </c:pt>
                <c:pt idx="91">
                  <c:v>4.447975224493705</c:v>
                </c:pt>
                <c:pt idx="92">
                  <c:v>4.0827438807343706</c:v>
                </c:pt>
                <c:pt idx="93">
                  <c:v>0.63658692890885304</c:v>
                </c:pt>
                <c:pt idx="94">
                  <c:v>4.7137275205703126</c:v>
                </c:pt>
                <c:pt idx="95">
                  <c:v>3.4521511559473517</c:v>
                </c:pt>
                <c:pt idx="96">
                  <c:v>4.7505401021865277</c:v>
                </c:pt>
                <c:pt idx="97">
                  <c:v>4.415934830785984</c:v>
                </c:pt>
                <c:pt idx="98">
                  <c:v>0.49819463347275017</c:v>
                </c:pt>
                <c:pt idx="99">
                  <c:v>1.4347397362546128</c:v>
                </c:pt>
                <c:pt idx="100">
                  <c:v>5.7914531528644844</c:v>
                </c:pt>
                <c:pt idx="101">
                  <c:v>2.0840118471319302</c:v>
                </c:pt>
                <c:pt idx="102">
                  <c:v>1.5091898420887155</c:v>
                </c:pt>
                <c:pt idx="103">
                  <c:v>0.96802913436224869</c:v>
                </c:pt>
                <c:pt idx="104">
                  <c:v>1.0527490315486741</c:v>
                </c:pt>
                <c:pt idx="105">
                  <c:v>1.8151080252259786</c:v>
                </c:pt>
                <c:pt idx="106">
                  <c:v>3.2908616406237021</c:v>
                </c:pt>
                <c:pt idx="107">
                  <c:v>1.7123925123951427</c:v>
                </c:pt>
                <c:pt idx="108">
                  <c:v>0.39171346088973502</c:v>
                </c:pt>
                <c:pt idx="109">
                  <c:v>0.79992930599959522</c:v>
                </c:pt>
                <c:pt idx="110">
                  <c:v>4.1916786921083222</c:v>
                </c:pt>
                <c:pt idx="111">
                  <c:v>1.1145104365711735</c:v>
                </c:pt>
                <c:pt idx="112">
                  <c:v>1.6303989892962574</c:v>
                </c:pt>
                <c:pt idx="113">
                  <c:v>2.6229452083487717</c:v>
                </c:pt>
                <c:pt idx="114">
                  <c:v>1.8715517414651281</c:v>
                </c:pt>
                <c:pt idx="115">
                  <c:v>1.5246891796447559</c:v>
                </c:pt>
                <c:pt idx="116">
                  <c:v>4.6375073690169675</c:v>
                </c:pt>
                <c:pt idx="117">
                  <c:v>5.148129237390588</c:v>
                </c:pt>
                <c:pt idx="118">
                  <c:v>1.6027800189578683</c:v>
                </c:pt>
                <c:pt idx="119">
                  <c:v>1.8275364103489637</c:v>
                </c:pt>
                <c:pt idx="120">
                  <c:v>3.2393506515108212</c:v>
                </c:pt>
                <c:pt idx="121">
                  <c:v>3.6881827078513818</c:v>
                </c:pt>
                <c:pt idx="122">
                  <c:v>0.84476060103373174</c:v>
                </c:pt>
                <c:pt idx="123">
                  <c:v>4.348963076817995</c:v>
                </c:pt>
                <c:pt idx="124">
                  <c:v>5.4508289665240728</c:v>
                </c:pt>
                <c:pt idx="125">
                  <c:v>0.95771990945302843</c:v>
                </c:pt>
                <c:pt idx="126">
                  <c:v>3.4412810605222068</c:v>
                </c:pt>
                <c:pt idx="127">
                  <c:v>0.2024621231298924</c:v>
                </c:pt>
                <c:pt idx="128">
                  <c:v>3.8012942775612695</c:v>
                </c:pt>
                <c:pt idx="129">
                  <c:v>1.8651816780526675</c:v>
                </c:pt>
                <c:pt idx="130">
                  <c:v>5.5942237775354871</c:v>
                </c:pt>
                <c:pt idx="131">
                  <c:v>2.8782714940501357</c:v>
                </c:pt>
                <c:pt idx="132">
                  <c:v>1.3485401133340251</c:v>
                </c:pt>
                <c:pt idx="133">
                  <c:v>1.5576059449721731</c:v>
                </c:pt>
                <c:pt idx="134">
                  <c:v>4.8317789390575285</c:v>
                </c:pt>
                <c:pt idx="135">
                  <c:v>2.8507075802331148</c:v>
                </c:pt>
                <c:pt idx="136">
                  <c:v>4.8570098776544528</c:v>
                </c:pt>
                <c:pt idx="137">
                  <c:v>4.3789009426464487</c:v>
                </c:pt>
                <c:pt idx="138">
                  <c:v>1.2206010812351042</c:v>
                </c:pt>
                <c:pt idx="139">
                  <c:v>2.5888296950787399</c:v>
                </c:pt>
                <c:pt idx="140">
                  <c:v>1.3705933106075208</c:v>
                </c:pt>
                <c:pt idx="141">
                  <c:v>1.3577022187658494</c:v>
                </c:pt>
                <c:pt idx="142">
                  <c:v>5.60978061855295</c:v>
                </c:pt>
                <c:pt idx="143">
                  <c:v>0.30202124128084523</c:v>
                </c:pt>
                <c:pt idx="144">
                  <c:v>1.3868764560006981</c:v>
                </c:pt>
                <c:pt idx="145">
                  <c:v>1.6308395999948888</c:v>
                </c:pt>
                <c:pt idx="146">
                  <c:v>1.780427669617116</c:v>
                </c:pt>
                <c:pt idx="147">
                  <c:v>1.2765967114342218</c:v>
                </c:pt>
                <c:pt idx="148">
                  <c:v>0.92911127955833728</c:v>
                </c:pt>
                <c:pt idx="149">
                  <c:v>1.5349400895963341</c:v>
                </c:pt>
                <c:pt idx="150">
                  <c:v>1.4240777277355752</c:v>
                </c:pt>
                <c:pt idx="151">
                  <c:v>1.9919063294086627</c:v>
                </c:pt>
                <c:pt idx="152">
                  <c:v>1.4640531731391389</c:v>
                </c:pt>
                <c:pt idx="153">
                  <c:v>3.3979423782223606</c:v>
                </c:pt>
                <c:pt idx="154">
                  <c:v>3.0251713876877195</c:v>
                </c:pt>
                <c:pt idx="155">
                  <c:v>1.7960869030621851</c:v>
                </c:pt>
                <c:pt idx="156">
                  <c:v>1.9982120301784485</c:v>
                </c:pt>
                <c:pt idx="157">
                  <c:v>3.530761767122244</c:v>
                </c:pt>
                <c:pt idx="158">
                  <c:v>3.3430140591274906</c:v>
                </c:pt>
                <c:pt idx="159">
                  <c:v>5.9732284315183959</c:v>
                </c:pt>
                <c:pt idx="160">
                  <c:v>2.3516114566417561</c:v>
                </c:pt>
                <c:pt idx="161">
                  <c:v>3.2690356064656023</c:v>
                </c:pt>
                <c:pt idx="162">
                  <c:v>1.5589466670442984</c:v>
                </c:pt>
                <c:pt idx="163">
                  <c:v>1.6914019366396775</c:v>
                </c:pt>
                <c:pt idx="164">
                  <c:v>2.6610355012943203</c:v>
                </c:pt>
                <c:pt idx="165">
                  <c:v>3.8201578919979822</c:v>
                </c:pt>
                <c:pt idx="166">
                  <c:v>1.7397476186825127</c:v>
                </c:pt>
                <c:pt idx="167">
                  <c:v>2.1877451475149923</c:v>
                </c:pt>
                <c:pt idx="168">
                  <c:v>2.5833360812863448</c:v>
                </c:pt>
                <c:pt idx="169">
                  <c:v>3.2999895569904818</c:v>
                </c:pt>
                <c:pt idx="170">
                  <c:v>1.4828596926400879</c:v>
                </c:pt>
                <c:pt idx="171">
                  <c:v>1.3743720238285595</c:v>
                </c:pt>
                <c:pt idx="172">
                  <c:v>1.0073585057834713</c:v>
                </c:pt>
                <c:pt idx="173">
                  <c:v>1.0079180983831848</c:v>
                </c:pt>
                <c:pt idx="174">
                  <c:v>1.7191590038162474</c:v>
                </c:pt>
                <c:pt idx="175">
                  <c:v>3.4375554755688431</c:v>
                </c:pt>
                <c:pt idx="176">
                  <c:v>3.1680648731321828</c:v>
                </c:pt>
                <c:pt idx="177">
                  <c:v>3.5094487146694435</c:v>
                </c:pt>
                <c:pt idx="178">
                  <c:v>2.5928441493655026</c:v>
                </c:pt>
                <c:pt idx="179">
                  <c:v>3.2010383855505324</c:v>
                </c:pt>
                <c:pt idx="180">
                  <c:v>2.5719572736174339</c:v>
                </c:pt>
                <c:pt idx="181">
                  <c:v>3.8210809616958006</c:v>
                </c:pt>
                <c:pt idx="182">
                  <c:v>3.1221372113888899</c:v>
                </c:pt>
                <c:pt idx="183">
                  <c:v>0.57695453418766895</c:v>
                </c:pt>
                <c:pt idx="184">
                  <c:v>1.7025933950495011</c:v>
                </c:pt>
                <c:pt idx="185">
                  <c:v>3.2481117266206239</c:v>
                </c:pt>
                <c:pt idx="186">
                  <c:v>0.8413308712166403</c:v>
                </c:pt>
                <c:pt idx="187">
                  <c:v>3.011402126312948</c:v>
                </c:pt>
                <c:pt idx="188">
                  <c:v>4.4143682789462746</c:v>
                </c:pt>
                <c:pt idx="189">
                  <c:v>1.2970285957711547</c:v>
                </c:pt>
                <c:pt idx="190">
                  <c:v>1.6843138616658533</c:v>
                </c:pt>
                <c:pt idx="191">
                  <c:v>5.0452017659150288</c:v>
                </c:pt>
                <c:pt idx="192">
                  <c:v>2.448356316734543</c:v>
                </c:pt>
                <c:pt idx="193">
                  <c:v>0.70821258246117513</c:v>
                </c:pt>
                <c:pt idx="194">
                  <c:v>2.5862662476011788</c:v>
                </c:pt>
                <c:pt idx="195">
                  <c:v>3.9749508365633748</c:v>
                </c:pt>
                <c:pt idx="196">
                  <c:v>3.4300232968612896</c:v>
                </c:pt>
                <c:pt idx="197">
                  <c:v>4.1476076614770419</c:v>
                </c:pt>
                <c:pt idx="198">
                  <c:v>1.8276820808170184</c:v>
                </c:pt>
                <c:pt idx="199">
                  <c:v>2.0381063438250102</c:v>
                </c:pt>
              </c:numCache>
            </c:numRef>
          </c:xVal>
          <c:yVal>
            <c:numRef>
              <c:f>'Ex 5.3'!$I$9:$I$208</c:f>
              <c:numCache>
                <c:formatCode>General</c:formatCode>
                <c:ptCount val="200"/>
                <c:pt idx="0">
                  <c:v>0.31140990888038406</c:v>
                </c:pt>
                <c:pt idx="1">
                  <c:v>1.4880923263362802</c:v>
                </c:pt>
                <c:pt idx="2">
                  <c:v>-0.90348703701582589</c:v>
                </c:pt>
                <c:pt idx="3">
                  <c:v>-0.37778701270085818</c:v>
                </c:pt>
                <c:pt idx="4">
                  <c:v>-6.8849042454066312E-2</c:v>
                </c:pt>
                <c:pt idx="5">
                  <c:v>-1.0228321261036526</c:v>
                </c:pt>
                <c:pt idx="6">
                  <c:v>-1.0019509868815037</c:v>
                </c:pt>
                <c:pt idx="7">
                  <c:v>1.9871462915396865</c:v>
                </c:pt>
                <c:pt idx="8">
                  <c:v>-4.379243125769644E-2</c:v>
                </c:pt>
                <c:pt idx="9">
                  <c:v>0.40479426798281942</c:v>
                </c:pt>
                <c:pt idx="10">
                  <c:v>9.3948960933968692E-2</c:v>
                </c:pt>
                <c:pt idx="11">
                  <c:v>3.1275410739968611E-2</c:v>
                </c:pt>
                <c:pt idx="12">
                  <c:v>-0.63420337728936016</c:v>
                </c:pt>
                <c:pt idx="13">
                  <c:v>-1.5270583320354105</c:v>
                </c:pt>
                <c:pt idx="14">
                  <c:v>-1.3829941271006392</c:v>
                </c:pt>
                <c:pt idx="15">
                  <c:v>0.84841375522082119</c:v>
                </c:pt>
                <c:pt idx="16">
                  <c:v>0.71267336124007696</c:v>
                </c:pt>
                <c:pt idx="17">
                  <c:v>0.64957302229678349</c:v>
                </c:pt>
                <c:pt idx="18">
                  <c:v>-0.68078430267664325</c:v>
                </c:pt>
                <c:pt idx="19">
                  <c:v>0.18237375463848352</c:v>
                </c:pt>
                <c:pt idx="20">
                  <c:v>-0.79580101002689541</c:v>
                </c:pt>
                <c:pt idx="21">
                  <c:v>0.14434310613471857</c:v>
                </c:pt>
                <c:pt idx="22">
                  <c:v>0.2592929978290815</c:v>
                </c:pt>
                <c:pt idx="23">
                  <c:v>-0.51609447991924218</c:v>
                </c:pt>
                <c:pt idx="24">
                  <c:v>-0.27225085458216447</c:v>
                </c:pt>
                <c:pt idx="25">
                  <c:v>1.6128070814723268</c:v>
                </c:pt>
                <c:pt idx="26">
                  <c:v>1.0019509868815022</c:v>
                </c:pt>
                <c:pt idx="27">
                  <c:v>-1.8325718510313058</c:v>
                </c:pt>
                <c:pt idx="28">
                  <c:v>-5.6316317022151882E-2</c:v>
                </c:pt>
                <c:pt idx="29">
                  <c:v>0.2335050334137195</c:v>
                </c:pt>
                <c:pt idx="30">
                  <c:v>6.8849042454066312E-2</c:v>
                </c:pt>
                <c:pt idx="31">
                  <c:v>-0.92246241734752521</c:v>
                </c:pt>
                <c:pt idx="32">
                  <c:v>-0.24637853400043941</c:v>
                </c:pt>
                <c:pt idx="33">
                  <c:v>-1.6128070814723279</c:v>
                </c:pt>
                <c:pt idx="34">
                  <c:v>-0.11910821713417175</c:v>
                </c:pt>
                <c:pt idx="35">
                  <c:v>1.7123817106205157</c:v>
                </c:pt>
                <c:pt idx="36">
                  <c:v>-0.53043785845923541</c:v>
                </c:pt>
                <c:pt idx="37">
                  <c:v>5.6316317022151882E-2</c:v>
                </c:pt>
                <c:pt idx="38">
                  <c:v>0.77874873018302038</c:v>
                </c:pt>
                <c:pt idx="39">
                  <c:v>0.54489120823511805</c:v>
                </c:pt>
                <c:pt idx="40">
                  <c:v>0.35105258016089946</c:v>
                </c:pt>
                <c:pt idx="41">
                  <c:v>-2.6975095569769199</c:v>
                </c:pt>
                <c:pt idx="42">
                  <c:v>0.22067011655872479</c:v>
                </c:pt>
                <c:pt idx="43">
                  <c:v>-1.9041839786906032</c:v>
                </c:pt>
                <c:pt idx="44">
                  <c:v>2.6975095569769167</c:v>
                </c:pt>
                <c:pt idx="45">
                  <c:v>0.32456676785852062</c:v>
                </c:pt>
                <c:pt idx="46">
                  <c:v>1.1347334299493963</c:v>
                </c:pt>
                <c:pt idx="47">
                  <c:v>0.29830673829035242</c:v>
                </c:pt>
                <c:pt idx="48">
                  <c:v>-6.2541033315154067E-3</c:v>
                </c:pt>
                <c:pt idx="49">
                  <c:v>-1.0883353148179222</c:v>
                </c:pt>
                <c:pt idx="50">
                  <c:v>0.74530423031537718</c:v>
                </c:pt>
                <c:pt idx="51">
                  <c:v>-0.18237375463848368</c:v>
                </c:pt>
                <c:pt idx="52">
                  <c:v>0.36438724029913189</c:v>
                </c:pt>
                <c:pt idx="53">
                  <c:v>-0.10652016045293462</c:v>
                </c:pt>
                <c:pt idx="54">
                  <c:v>0.903487037015824</c:v>
                </c:pt>
                <c:pt idx="55">
                  <c:v>1.044169045588939</c:v>
                </c:pt>
                <c:pt idx="56">
                  <c:v>1.9041839786906027</c:v>
                </c:pt>
                <c:pt idx="57">
                  <c:v>2.3874422545356215</c:v>
                </c:pt>
                <c:pt idx="58">
                  <c:v>0.68078430267664325</c:v>
                </c:pt>
                <c:pt idx="59">
                  <c:v>0.28525458772371748</c:v>
                </c:pt>
                <c:pt idx="60">
                  <c:v>-3.1275410739968465E-2</c:v>
                </c:pt>
                <c:pt idx="61">
                  <c:v>-8.1392591716037396E-2</c:v>
                </c:pt>
                <c:pt idx="62">
                  <c:v>-0.83062125279067045</c:v>
                </c:pt>
                <c:pt idx="63">
                  <c:v>0.20787145065533047</c:v>
                </c:pt>
                <c:pt idx="64">
                  <c:v>-1.1588753792244371</c:v>
                </c:pt>
                <c:pt idx="65">
                  <c:v>-1.1347334299493967</c:v>
                </c:pt>
                <c:pt idx="66">
                  <c:v>6.2541033315154067E-3</c:v>
                </c:pt>
                <c:pt idx="67">
                  <c:v>-1.2912794713519373</c:v>
                </c:pt>
                <c:pt idx="68">
                  <c:v>-0.23350503341371939</c:v>
                </c:pt>
                <c:pt idx="69">
                  <c:v>1.2357086898512506</c:v>
                </c:pt>
                <c:pt idx="70">
                  <c:v>1.1837123561092817</c:v>
                </c:pt>
                <c:pt idx="71">
                  <c:v>0.47367940352453713</c:v>
                </c:pt>
                <c:pt idx="72">
                  <c:v>-1.0659922490614977</c:v>
                </c:pt>
                <c:pt idx="73">
                  <c:v>-0.72889177851677778</c:v>
                </c:pt>
                <c:pt idx="74">
                  <c:v>1.4163036257244219</c:v>
                </c:pt>
                <c:pt idx="75">
                  <c:v>-1.263006548446578</c:v>
                </c:pt>
                <c:pt idx="76">
                  <c:v>0.76191994645949412</c:v>
                </c:pt>
                <c:pt idx="77">
                  <c:v>1.3511521260686539</c:v>
                </c:pt>
                <c:pt idx="78">
                  <c:v>4.3792431257696302E-2</c:v>
                </c:pt>
                <c:pt idx="79">
                  <c:v>0.86647898678975666</c:v>
                </c:pt>
                <c:pt idx="80">
                  <c:v>-0.98149782715935407</c:v>
                </c:pt>
                <c:pt idx="81">
                  <c:v>-0.96144723227760642</c:v>
                </c:pt>
                <c:pt idx="82">
                  <c:v>-0.16967026370190372</c:v>
                </c:pt>
                <c:pt idx="83">
                  <c:v>0.92246241734752488</c:v>
                </c:pt>
                <c:pt idx="84">
                  <c:v>-0.2592929978290815</c:v>
                </c:pt>
                <c:pt idx="85">
                  <c:v>-0.14434310613471857</c:v>
                </c:pt>
                <c:pt idx="86">
                  <c:v>-1.2357086898512508</c:v>
                </c:pt>
                <c:pt idx="87">
                  <c:v>1.3829941271006372</c:v>
                </c:pt>
                <c:pt idx="88">
                  <c:v>-0.13171517670012142</c:v>
                </c:pt>
                <c:pt idx="89">
                  <c:v>0.69664027541452611</c:v>
                </c:pt>
                <c:pt idx="90">
                  <c:v>-0.40479426798281953</c:v>
                </c:pt>
                <c:pt idx="91">
                  <c:v>1.1588753792244366</c:v>
                </c:pt>
                <c:pt idx="92">
                  <c:v>0.94177590213267615</c:v>
                </c:pt>
                <c:pt idx="93">
                  <c:v>-1.712381710620517</c:v>
                </c:pt>
                <c:pt idx="94">
                  <c:v>1.2630065484465773</c:v>
                </c:pt>
                <c:pt idx="95">
                  <c:v>0.61898211112271218</c:v>
                </c:pt>
                <c:pt idx="96">
                  <c:v>1.2912794713519364</c:v>
                </c:pt>
                <c:pt idx="97">
                  <c:v>1.1112353339257335</c:v>
                </c:pt>
                <c:pt idx="98">
                  <c:v>-1.9871462915396887</c:v>
                </c:pt>
                <c:pt idx="99">
                  <c:v>-0.69664027541452611</c:v>
                </c:pt>
                <c:pt idx="100">
                  <c:v>2.0865796576126199</c:v>
                </c:pt>
                <c:pt idx="101">
                  <c:v>-0.15699409614643037</c:v>
                </c:pt>
                <c:pt idx="102">
                  <c:v>-0.61898211112271218</c:v>
                </c:pt>
                <c:pt idx="103">
                  <c:v>-1.3206240594830998</c:v>
                </c:pt>
                <c:pt idx="104">
                  <c:v>-1.1112353339257341</c:v>
                </c:pt>
                <c:pt idx="105">
                  <c:v>-0.33778005379514503</c:v>
                </c:pt>
                <c:pt idx="106">
                  <c:v>0.50185650440009322</c:v>
                </c:pt>
                <c:pt idx="107">
                  <c:v>-0.43210009909512009</c:v>
                </c:pt>
                <c:pt idx="108">
                  <c:v>-2.0865796576126225</c:v>
                </c:pt>
                <c:pt idx="109">
                  <c:v>-1.5684915216655271</c:v>
                </c:pt>
                <c:pt idx="110">
                  <c:v>0.98149782715935407</c:v>
                </c:pt>
                <c:pt idx="111">
                  <c:v>-1.0441690455889392</c:v>
                </c:pt>
                <c:pt idx="112">
                  <c:v>-0.50185650440009355</c:v>
                </c:pt>
                <c:pt idx="113">
                  <c:v>0.16967026370190358</c:v>
                </c:pt>
                <c:pt idx="114">
                  <c:v>-0.28525458772371731</c:v>
                </c:pt>
                <c:pt idx="115">
                  <c:v>-0.60390292558359804</c:v>
                </c:pt>
                <c:pt idx="116">
                  <c:v>1.2093018348920097</c:v>
                </c:pt>
                <c:pt idx="117">
                  <c:v>1.5684915216655266</c:v>
                </c:pt>
                <c:pt idx="118">
                  <c:v>-0.54489120823511805</c:v>
                </c:pt>
                <c:pt idx="119">
                  <c:v>-0.32456676785852062</c:v>
                </c:pt>
                <c:pt idx="120">
                  <c:v>0.44587350369822742</c:v>
                </c:pt>
                <c:pt idx="121">
                  <c:v>0.72889177851677733</c:v>
                </c:pt>
                <c:pt idx="122">
                  <c:v>-1.4512631910577392</c:v>
                </c:pt>
                <c:pt idx="123">
                  <c:v>1.0228321261036524</c:v>
                </c:pt>
                <c:pt idx="124">
                  <c:v>1.6605374163770477</c:v>
                </c:pt>
                <c:pt idx="125">
                  <c:v>-1.3511521260686532</c:v>
                </c:pt>
                <c:pt idx="126">
                  <c:v>0.60390292558359793</c:v>
                </c:pt>
                <c:pt idx="127">
                  <c:v>-2.3874422545356238</c:v>
                </c:pt>
                <c:pt idx="128">
                  <c:v>0.79580101002689552</c:v>
                </c:pt>
                <c:pt idx="129">
                  <c:v>-0.29830673829035226</c:v>
                </c:pt>
                <c:pt idx="130">
                  <c:v>1.7692851078409648</c:v>
                </c:pt>
                <c:pt idx="131">
                  <c:v>0.27225085458216447</c:v>
                </c:pt>
                <c:pt idx="132">
                  <c:v>-0.8484137552208213</c:v>
                </c:pt>
                <c:pt idx="133">
                  <c:v>-0.57414709947414488</c:v>
                </c:pt>
                <c:pt idx="134">
                  <c:v>1.3206240594830998</c:v>
                </c:pt>
                <c:pt idx="135">
                  <c:v>0.24637853400043935</c:v>
                </c:pt>
                <c:pt idx="136">
                  <c:v>1.4512631910577387</c:v>
                </c:pt>
                <c:pt idx="137">
                  <c:v>1.0659922490614977</c:v>
                </c:pt>
                <c:pt idx="138">
                  <c:v>-0.94177590213267803</c:v>
                </c:pt>
                <c:pt idx="139">
                  <c:v>0.13171517670012142</c:v>
                </c:pt>
                <c:pt idx="140">
                  <c:v>-0.77874873018302038</c:v>
                </c:pt>
                <c:pt idx="141">
                  <c:v>-0.81308789770500423</c:v>
                </c:pt>
                <c:pt idx="142">
                  <c:v>1.8325718510313052</c:v>
                </c:pt>
                <c:pt idx="143">
                  <c:v>-2.21229761517945</c:v>
                </c:pt>
                <c:pt idx="144">
                  <c:v>-0.74530423031537774</c:v>
                </c:pt>
                <c:pt idx="145">
                  <c:v>-0.48771954888450458</c:v>
                </c:pt>
                <c:pt idx="146">
                  <c:v>-0.36438724029913205</c:v>
                </c:pt>
                <c:pt idx="147">
                  <c:v>-0.88483152301530998</c:v>
                </c:pt>
                <c:pt idx="148">
                  <c:v>-1.4163036257244224</c:v>
                </c:pt>
                <c:pt idx="149">
                  <c:v>-0.58895982595082241</c:v>
                </c:pt>
                <c:pt idx="150">
                  <c:v>-0.71267336124007763</c:v>
                </c:pt>
                <c:pt idx="151">
                  <c:v>-0.22067011655872468</c:v>
                </c:pt>
                <c:pt idx="152">
                  <c:v>-0.66509767139499976</c:v>
                </c:pt>
                <c:pt idx="153">
                  <c:v>0.55945929566790242</c:v>
                </c:pt>
                <c:pt idx="154">
                  <c:v>0.37778701270085813</c:v>
                </c:pt>
                <c:pt idx="155">
                  <c:v>-0.35105258016089946</c:v>
                </c:pt>
                <c:pt idx="156">
                  <c:v>-0.20787145065533047</c:v>
                </c:pt>
                <c:pt idx="157">
                  <c:v>0.66509767139499953</c:v>
                </c:pt>
                <c:pt idx="158">
                  <c:v>0.5304378584592353</c:v>
                </c:pt>
                <c:pt idx="159">
                  <c:v>2.2122976151794482</c:v>
                </c:pt>
                <c:pt idx="160">
                  <c:v>-1.8763288596579355E-2</c:v>
                </c:pt>
                <c:pt idx="161">
                  <c:v>0.48771954888450414</c:v>
                </c:pt>
                <c:pt idx="162">
                  <c:v>-0.55945929566790298</c:v>
                </c:pt>
                <c:pt idx="163">
                  <c:v>-0.45973202050225354</c:v>
                </c:pt>
                <c:pt idx="164">
                  <c:v>0.19510674636432496</c:v>
                </c:pt>
                <c:pt idx="165">
                  <c:v>0.81308789770500389</c:v>
                </c:pt>
                <c:pt idx="166">
                  <c:v>-0.39125496660919462</c:v>
                </c:pt>
                <c:pt idx="167">
                  <c:v>-9.3948960933968581E-2</c:v>
                </c:pt>
                <c:pt idx="168">
                  <c:v>0.10652016045293451</c:v>
                </c:pt>
                <c:pt idx="169">
                  <c:v>0.51609447991924207</c:v>
                </c:pt>
                <c:pt idx="170">
                  <c:v>-0.64957302229678393</c:v>
                </c:pt>
                <c:pt idx="171">
                  <c:v>-0.76191994645949512</c:v>
                </c:pt>
                <c:pt idx="172">
                  <c:v>-1.2093018348920097</c:v>
                </c:pt>
                <c:pt idx="173">
                  <c:v>-1.1837123561092822</c:v>
                </c:pt>
                <c:pt idx="174">
                  <c:v>-0.41840818585089429</c:v>
                </c:pt>
                <c:pt idx="175">
                  <c:v>0.58895982595082219</c:v>
                </c:pt>
                <c:pt idx="176">
                  <c:v>0.41840818585089401</c:v>
                </c:pt>
                <c:pt idx="177">
                  <c:v>0.63420337728935972</c:v>
                </c:pt>
                <c:pt idx="178">
                  <c:v>0.15699409614643048</c:v>
                </c:pt>
                <c:pt idx="179">
                  <c:v>0.43210009909511987</c:v>
                </c:pt>
                <c:pt idx="180">
                  <c:v>8.1392591716037396E-2</c:v>
                </c:pt>
                <c:pt idx="181">
                  <c:v>0.83062125279066967</c:v>
                </c:pt>
                <c:pt idx="182">
                  <c:v>0.39125496660919462</c:v>
                </c:pt>
                <c:pt idx="183">
                  <c:v>-1.7692851078409655</c:v>
                </c:pt>
                <c:pt idx="184">
                  <c:v>-0.44587350369822754</c:v>
                </c:pt>
                <c:pt idx="185">
                  <c:v>0.45973202050225337</c:v>
                </c:pt>
                <c:pt idx="186">
                  <c:v>-1.4880923263362802</c:v>
                </c:pt>
                <c:pt idx="187">
                  <c:v>0.33778005379514503</c:v>
                </c:pt>
                <c:pt idx="188">
                  <c:v>1.088335314817922</c:v>
                </c:pt>
                <c:pt idx="189">
                  <c:v>-0.86647898678975677</c:v>
                </c:pt>
                <c:pt idx="190">
                  <c:v>-0.47367940352453747</c:v>
                </c:pt>
                <c:pt idx="191">
                  <c:v>1.5270583320354101</c:v>
                </c:pt>
                <c:pt idx="192">
                  <c:v>1.8763288596579494E-2</c:v>
                </c:pt>
                <c:pt idx="193">
                  <c:v>-1.6605374163770485</c:v>
                </c:pt>
                <c:pt idx="194">
                  <c:v>0.11910821713417175</c:v>
                </c:pt>
                <c:pt idx="195">
                  <c:v>0.88483152301530998</c:v>
                </c:pt>
                <c:pt idx="196">
                  <c:v>0.57414709947414444</c:v>
                </c:pt>
                <c:pt idx="197">
                  <c:v>0.96144723227760742</c:v>
                </c:pt>
                <c:pt idx="198">
                  <c:v>-0.31140990888038428</c:v>
                </c:pt>
                <c:pt idx="199">
                  <c:v>-0.19510674636432496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5.3'!$S$28</c:f>
              <c:strCache>
                <c:ptCount val="1"/>
                <c:pt idx="0">
                  <c:v>fit: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'Ex 5.3'!$S$29:$S$30</c:f>
              <c:numCache>
                <c:formatCode>General</c:formatCode>
                <c:ptCount val="2"/>
                <c:pt idx="0">
                  <c:v>6.8861355302938172</c:v>
                </c:pt>
                <c:pt idx="1">
                  <c:v>-1.6629632206069176</c:v>
                </c:pt>
              </c:numCache>
            </c:numRef>
          </c:xVal>
          <c:yVal>
            <c:numRef>
              <c:f>'Ex 5.3'!$T$29:$T$30</c:f>
              <c:numCache>
                <c:formatCode>General</c:formatCode>
                <c:ptCount val="2"/>
                <c:pt idx="0">
                  <c:v>3</c:v>
                </c:pt>
                <c:pt idx="1">
                  <c:v>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850624"/>
        <c:axId val="327856896"/>
      </c:scatterChart>
      <c:valAx>
        <c:axId val="32785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Data</a:t>
                </a:r>
              </a:p>
            </c:rich>
          </c:tx>
          <c:layout>
            <c:manualLayout>
              <c:xMode val="edge"/>
              <c:yMode val="edge"/>
              <c:x val="0.47426849128828041"/>
              <c:y val="0.897254817357680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27856896"/>
        <c:crosses val="autoZero"/>
        <c:crossBetween val="midCat"/>
      </c:valAx>
      <c:valAx>
        <c:axId val="327856896"/>
        <c:scaling>
          <c:orientation val="minMax"/>
          <c:max val="3"/>
          <c:min val="-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Probit</a:t>
                </a:r>
              </a:p>
            </c:rich>
          </c:tx>
          <c:layout>
            <c:manualLayout>
              <c:xMode val="edge"/>
              <c:yMode val="edge"/>
              <c:x val="7.2304706837150439E-3"/>
              <c:y val="0.373363695837535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2785062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"Exbit" Plot</a:t>
            </a:r>
          </a:p>
        </c:rich>
      </c:tx>
      <c:layout>
        <c:manualLayout>
          <c:xMode val="edge"/>
          <c:yMode val="edge"/>
          <c:x val="0.38788230046249583"/>
          <c:y val="1.56862874263084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72884596279311"/>
          <c:y val="0.13695446406625644"/>
          <c:w val="0.81133908601726556"/>
          <c:h val="0.6688970563714158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'Ex 5.3'!$G$9:$G$208</c:f>
              <c:numCache>
                <c:formatCode>General</c:formatCode>
                <c:ptCount val="200"/>
                <c:pt idx="0">
                  <c:v>2.9660884155703027</c:v>
                </c:pt>
                <c:pt idx="1">
                  <c:v>5.018956308274837</c:v>
                </c:pt>
                <c:pt idx="2">
                  <c:v>1.2540862283618261</c:v>
                </c:pt>
                <c:pt idx="3">
                  <c:v>1.7784435235696519</c:v>
                </c:pt>
                <c:pt idx="4">
                  <c:v>2.2623253358703481</c:v>
                </c:pt>
                <c:pt idx="5">
                  <c:v>1.1328006743521055</c:v>
                </c:pt>
                <c:pt idx="6">
                  <c:v>1.1775733569504654</c:v>
                </c:pt>
                <c:pt idx="7">
                  <c:v>5.6165901736971637</c:v>
                </c:pt>
                <c:pt idx="8">
                  <c:v>2.303810517787511</c:v>
                </c:pt>
                <c:pt idx="9">
                  <c:v>3.1357049561434849</c:v>
                </c:pt>
                <c:pt idx="10">
                  <c:v>2.5737165656246628</c:v>
                </c:pt>
                <c:pt idx="11">
                  <c:v>2.4716089388203355</c:v>
                </c:pt>
                <c:pt idx="12">
                  <c:v>1.4997819240987138</c:v>
                </c:pt>
                <c:pt idx="13">
                  <c:v>0.83378857974780518</c:v>
                </c:pt>
                <c:pt idx="14">
                  <c:v>0.94868323434238211</c:v>
                </c:pt>
                <c:pt idx="15">
                  <c:v>3.8213660526208972</c:v>
                </c:pt>
                <c:pt idx="16">
                  <c:v>3.6441769957575891</c:v>
                </c:pt>
                <c:pt idx="17">
                  <c:v>3.526261308078575</c:v>
                </c:pt>
                <c:pt idx="18">
                  <c:v>1.4591770501800436</c:v>
                </c:pt>
                <c:pt idx="19">
                  <c:v>2.6399259742269972</c:v>
                </c:pt>
                <c:pt idx="20">
                  <c:v>1.365568664949236</c:v>
                </c:pt>
                <c:pt idx="21">
                  <c:v>2.5918570361903885</c:v>
                </c:pt>
                <c:pt idx="22">
                  <c:v>2.8628349832273963</c:v>
                </c:pt>
                <c:pt idx="23">
                  <c:v>1.6156817835681716</c:v>
                </c:pt>
                <c:pt idx="24">
                  <c:v>1.9051446516838857</c:v>
                </c:pt>
                <c:pt idx="25">
                  <c:v>5.3939420020463915</c:v>
                </c:pt>
                <c:pt idx="26">
                  <c:v>4.2469880277788272</c:v>
                </c:pt>
                <c:pt idx="27">
                  <c:v>0.57152514283154787</c:v>
                </c:pt>
                <c:pt idx="28">
                  <c:v>2.2743020110832295</c:v>
                </c:pt>
                <c:pt idx="29">
                  <c:v>2.8424484658767053</c:v>
                </c:pt>
                <c:pt idx="30">
                  <c:v>2.516011480546954</c:v>
                </c:pt>
                <c:pt idx="31">
                  <c:v>1.2320170450473176</c:v>
                </c:pt>
                <c:pt idx="32">
                  <c:v>1.9261999087016246</c:v>
                </c:pt>
                <c:pt idx="33">
                  <c:v>0.77507902289472019</c:v>
                </c:pt>
                <c:pt idx="34">
                  <c:v>2.1535247376488749</c:v>
                </c:pt>
                <c:pt idx="35">
                  <c:v>5.5715692461646382</c:v>
                </c:pt>
                <c:pt idx="36">
                  <c:v>1.6134495749492059</c:v>
                </c:pt>
                <c:pt idx="37">
                  <c:v>2.5156690366022891</c:v>
                </c:pt>
                <c:pt idx="38">
                  <c:v>3.7405453984371779</c:v>
                </c:pt>
                <c:pt idx="39">
                  <c:v>3.3877312959303012</c:v>
                </c:pt>
                <c:pt idx="40">
                  <c:v>3.0148165743897617</c:v>
                </c:pt>
                <c:pt idx="41">
                  <c:v>0.14661904056232405</c:v>
                </c:pt>
                <c:pt idx="42">
                  <c:v>2.7566636414688492</c:v>
                </c:pt>
                <c:pt idx="43">
                  <c:v>0.57138434089299928</c:v>
                </c:pt>
                <c:pt idx="44">
                  <c:v>6.4231761830513232</c:v>
                </c:pt>
                <c:pt idx="45">
                  <c:v>2.9972234659907411</c:v>
                </c:pt>
                <c:pt idx="46">
                  <c:v>4.4408043405147613</c:v>
                </c:pt>
                <c:pt idx="47">
                  <c:v>2.9144319886897563</c:v>
                </c:pt>
                <c:pt idx="48">
                  <c:v>2.4139923497618687</c:v>
                </c:pt>
                <c:pt idx="49">
                  <c:v>1.0855429951699151</c:v>
                </c:pt>
                <c:pt idx="50">
                  <c:v>3.6928237331840581</c:v>
                </c:pt>
                <c:pt idx="51">
                  <c:v>2.0476428912701437</c:v>
                </c:pt>
                <c:pt idx="52">
                  <c:v>3.0241901385212984</c:v>
                </c:pt>
                <c:pt idx="53">
                  <c:v>2.1793785647276773</c:v>
                </c:pt>
                <c:pt idx="54">
                  <c:v>3.9793266342482125</c:v>
                </c:pt>
                <c:pt idx="55">
                  <c:v>4.3767694378991191</c:v>
                </c:pt>
                <c:pt idx="56">
                  <c:v>5.6105203497063707</c:v>
                </c:pt>
                <c:pt idx="57">
                  <c:v>6.0871257912005259</c:v>
                </c:pt>
                <c:pt idx="58">
                  <c:v>3.6033065481283391</c:v>
                </c:pt>
                <c:pt idx="59">
                  <c:v>2.8998702489097434</c:v>
                </c:pt>
                <c:pt idx="60">
                  <c:v>2.3216415093411964</c:v>
                </c:pt>
                <c:pt idx="61">
                  <c:v>2.2611067859302367</c:v>
                </c:pt>
                <c:pt idx="62">
                  <c:v>1.3485667006913862</c:v>
                </c:pt>
                <c:pt idx="63">
                  <c:v>2.7358966757593048</c:v>
                </c:pt>
                <c:pt idx="64">
                  <c:v>1.0162686918689354</c:v>
                </c:pt>
                <c:pt idx="65">
                  <c:v>1.0329694866429562</c:v>
                </c:pt>
                <c:pt idx="66">
                  <c:v>2.4319059181156741</c:v>
                </c:pt>
                <c:pt idx="67">
                  <c:v>0.97092424339561112</c:v>
                </c:pt>
                <c:pt idx="68">
                  <c:v>1.9658878549639502</c:v>
                </c:pt>
                <c:pt idx="69">
                  <c:v>4.6865577754832577</c:v>
                </c:pt>
                <c:pt idx="70">
                  <c:v>4.5691802195295947</c:v>
                </c:pt>
                <c:pt idx="71">
                  <c:v>3.2507622040187849</c:v>
                </c:pt>
                <c:pt idx="72">
                  <c:v>1.087078150976422</c:v>
                </c:pt>
                <c:pt idx="73">
                  <c:v>1.4205326116149855</c:v>
                </c:pt>
                <c:pt idx="74">
                  <c:v>4.8423370324832451</c:v>
                </c:pt>
                <c:pt idx="75">
                  <c:v>0.97206021127665787</c:v>
                </c:pt>
                <c:pt idx="76">
                  <c:v>3.71640020138716</c:v>
                </c:pt>
                <c:pt idx="77">
                  <c:v>4.8333927584112741</c:v>
                </c:pt>
                <c:pt idx="78">
                  <c:v>2.5030599803899864</c:v>
                </c:pt>
                <c:pt idx="79">
                  <c:v>3.8828938868534824</c:v>
                </c:pt>
                <c:pt idx="80">
                  <c:v>1.1820592025318923</c:v>
                </c:pt>
                <c:pt idx="81">
                  <c:v>1.2202636814641528</c:v>
                </c:pt>
                <c:pt idx="82">
                  <c:v>2.0765172499985862</c:v>
                </c:pt>
                <c:pt idx="83">
                  <c:v>4.020563257598865</c:v>
                </c:pt>
                <c:pt idx="84">
                  <c:v>1.918999810121607</c:v>
                </c:pt>
                <c:pt idx="85">
                  <c:v>2.0924384187600564</c:v>
                </c:pt>
                <c:pt idx="86">
                  <c:v>0.99890199849413497</c:v>
                </c:pt>
                <c:pt idx="87">
                  <c:v>4.8373789465319472</c:v>
                </c:pt>
                <c:pt idx="88">
                  <c:v>2.0989462149668765</c:v>
                </c:pt>
                <c:pt idx="89">
                  <c:v>3.6083559439266542</c:v>
                </c:pt>
                <c:pt idx="90">
                  <c:v>1.7299089701156527</c:v>
                </c:pt>
                <c:pt idx="91">
                  <c:v>4.447975224493705</c:v>
                </c:pt>
                <c:pt idx="92">
                  <c:v>4.0827438807343706</c:v>
                </c:pt>
                <c:pt idx="93">
                  <c:v>0.63658692890885304</c:v>
                </c:pt>
                <c:pt idx="94">
                  <c:v>4.7137275205703126</c:v>
                </c:pt>
                <c:pt idx="95">
                  <c:v>3.4521511559473517</c:v>
                </c:pt>
                <c:pt idx="96">
                  <c:v>4.7505401021865277</c:v>
                </c:pt>
                <c:pt idx="97">
                  <c:v>4.415934830785984</c:v>
                </c:pt>
                <c:pt idx="98">
                  <c:v>0.49819463347275017</c:v>
                </c:pt>
                <c:pt idx="99">
                  <c:v>1.4347397362546128</c:v>
                </c:pt>
                <c:pt idx="100">
                  <c:v>5.7914531528644844</c:v>
                </c:pt>
                <c:pt idx="101">
                  <c:v>2.0840118471319302</c:v>
                </c:pt>
                <c:pt idx="102">
                  <c:v>1.5091898420887155</c:v>
                </c:pt>
                <c:pt idx="103">
                  <c:v>0.96802913436224869</c:v>
                </c:pt>
                <c:pt idx="104">
                  <c:v>1.0527490315486741</c:v>
                </c:pt>
                <c:pt idx="105">
                  <c:v>1.8151080252259786</c:v>
                </c:pt>
                <c:pt idx="106">
                  <c:v>3.2908616406237021</c:v>
                </c:pt>
                <c:pt idx="107">
                  <c:v>1.7123925123951427</c:v>
                </c:pt>
                <c:pt idx="108">
                  <c:v>0.39171346088973502</c:v>
                </c:pt>
                <c:pt idx="109">
                  <c:v>0.79992930599959522</c:v>
                </c:pt>
                <c:pt idx="110">
                  <c:v>4.1916786921083222</c:v>
                </c:pt>
                <c:pt idx="111">
                  <c:v>1.1145104365711735</c:v>
                </c:pt>
                <c:pt idx="112">
                  <c:v>1.6303989892962574</c:v>
                </c:pt>
                <c:pt idx="113">
                  <c:v>2.6229452083487717</c:v>
                </c:pt>
                <c:pt idx="114">
                  <c:v>1.8715517414651281</c:v>
                </c:pt>
                <c:pt idx="115">
                  <c:v>1.5246891796447559</c:v>
                </c:pt>
                <c:pt idx="116">
                  <c:v>4.6375073690169675</c:v>
                </c:pt>
                <c:pt idx="117">
                  <c:v>5.148129237390588</c:v>
                </c:pt>
                <c:pt idx="118">
                  <c:v>1.6027800189578683</c:v>
                </c:pt>
                <c:pt idx="119">
                  <c:v>1.8275364103489637</c:v>
                </c:pt>
                <c:pt idx="120">
                  <c:v>3.2393506515108212</c:v>
                </c:pt>
                <c:pt idx="121">
                  <c:v>3.6881827078513818</c:v>
                </c:pt>
                <c:pt idx="122">
                  <c:v>0.84476060103373174</c:v>
                </c:pt>
                <c:pt idx="123">
                  <c:v>4.348963076817995</c:v>
                </c:pt>
                <c:pt idx="124">
                  <c:v>5.4508289665240728</c:v>
                </c:pt>
                <c:pt idx="125">
                  <c:v>0.95771990945302843</c:v>
                </c:pt>
                <c:pt idx="126">
                  <c:v>3.4412810605222068</c:v>
                </c:pt>
                <c:pt idx="127">
                  <c:v>0.2024621231298924</c:v>
                </c:pt>
                <c:pt idx="128">
                  <c:v>3.8012942775612695</c:v>
                </c:pt>
                <c:pt idx="129">
                  <c:v>1.8651816780526675</c:v>
                </c:pt>
                <c:pt idx="130">
                  <c:v>5.5942237775354871</c:v>
                </c:pt>
                <c:pt idx="131">
                  <c:v>2.8782714940501357</c:v>
                </c:pt>
                <c:pt idx="132">
                  <c:v>1.3485401133340251</c:v>
                </c:pt>
                <c:pt idx="133">
                  <c:v>1.5576059449721731</c:v>
                </c:pt>
                <c:pt idx="134">
                  <c:v>4.8317789390575285</c:v>
                </c:pt>
                <c:pt idx="135">
                  <c:v>2.8507075802331148</c:v>
                </c:pt>
                <c:pt idx="136">
                  <c:v>4.8570098776544528</c:v>
                </c:pt>
                <c:pt idx="137">
                  <c:v>4.3789009426464487</c:v>
                </c:pt>
                <c:pt idx="138">
                  <c:v>1.2206010812351042</c:v>
                </c:pt>
                <c:pt idx="139">
                  <c:v>2.5888296950787399</c:v>
                </c:pt>
                <c:pt idx="140">
                  <c:v>1.3705933106075208</c:v>
                </c:pt>
                <c:pt idx="141">
                  <c:v>1.3577022187658494</c:v>
                </c:pt>
                <c:pt idx="142">
                  <c:v>5.60978061855295</c:v>
                </c:pt>
                <c:pt idx="143">
                  <c:v>0.30202124128084523</c:v>
                </c:pt>
                <c:pt idx="144">
                  <c:v>1.3868764560006981</c:v>
                </c:pt>
                <c:pt idx="145">
                  <c:v>1.6308395999948888</c:v>
                </c:pt>
                <c:pt idx="146">
                  <c:v>1.780427669617116</c:v>
                </c:pt>
                <c:pt idx="147">
                  <c:v>1.2765967114342218</c:v>
                </c:pt>
                <c:pt idx="148">
                  <c:v>0.92911127955833728</c:v>
                </c:pt>
                <c:pt idx="149">
                  <c:v>1.5349400895963341</c:v>
                </c:pt>
                <c:pt idx="150">
                  <c:v>1.4240777277355752</c:v>
                </c:pt>
                <c:pt idx="151">
                  <c:v>1.9919063294086627</c:v>
                </c:pt>
                <c:pt idx="152">
                  <c:v>1.4640531731391389</c:v>
                </c:pt>
                <c:pt idx="153">
                  <c:v>3.3979423782223606</c:v>
                </c:pt>
                <c:pt idx="154">
                  <c:v>3.0251713876877195</c:v>
                </c:pt>
                <c:pt idx="155">
                  <c:v>1.7960869030621851</c:v>
                </c:pt>
                <c:pt idx="156">
                  <c:v>1.9982120301784485</c:v>
                </c:pt>
                <c:pt idx="157">
                  <c:v>3.530761767122244</c:v>
                </c:pt>
                <c:pt idx="158">
                  <c:v>3.3430140591274906</c:v>
                </c:pt>
                <c:pt idx="159">
                  <c:v>5.9732284315183959</c:v>
                </c:pt>
                <c:pt idx="160">
                  <c:v>2.3516114566417561</c:v>
                </c:pt>
                <c:pt idx="161">
                  <c:v>3.2690356064656023</c:v>
                </c:pt>
                <c:pt idx="162">
                  <c:v>1.5589466670442984</c:v>
                </c:pt>
                <c:pt idx="163">
                  <c:v>1.6914019366396775</c:v>
                </c:pt>
                <c:pt idx="164">
                  <c:v>2.6610355012943203</c:v>
                </c:pt>
                <c:pt idx="165">
                  <c:v>3.8201578919979822</c:v>
                </c:pt>
                <c:pt idx="166">
                  <c:v>1.7397476186825127</c:v>
                </c:pt>
                <c:pt idx="167">
                  <c:v>2.1877451475149923</c:v>
                </c:pt>
                <c:pt idx="168">
                  <c:v>2.5833360812863448</c:v>
                </c:pt>
                <c:pt idx="169">
                  <c:v>3.2999895569904818</c:v>
                </c:pt>
                <c:pt idx="170">
                  <c:v>1.4828596926400879</c:v>
                </c:pt>
                <c:pt idx="171">
                  <c:v>1.3743720238285595</c:v>
                </c:pt>
                <c:pt idx="172">
                  <c:v>1.0073585057834713</c:v>
                </c:pt>
                <c:pt idx="173">
                  <c:v>1.0079180983831848</c:v>
                </c:pt>
                <c:pt idx="174">
                  <c:v>1.7191590038162474</c:v>
                </c:pt>
                <c:pt idx="175">
                  <c:v>3.4375554755688431</c:v>
                </c:pt>
                <c:pt idx="176">
                  <c:v>3.1680648731321828</c:v>
                </c:pt>
                <c:pt idx="177">
                  <c:v>3.5094487146694435</c:v>
                </c:pt>
                <c:pt idx="178">
                  <c:v>2.5928441493655026</c:v>
                </c:pt>
                <c:pt idx="179">
                  <c:v>3.2010383855505324</c:v>
                </c:pt>
                <c:pt idx="180">
                  <c:v>2.5719572736174339</c:v>
                </c:pt>
                <c:pt idx="181">
                  <c:v>3.8210809616958006</c:v>
                </c:pt>
                <c:pt idx="182">
                  <c:v>3.1221372113888899</c:v>
                </c:pt>
                <c:pt idx="183">
                  <c:v>0.57695453418766895</c:v>
                </c:pt>
                <c:pt idx="184">
                  <c:v>1.7025933950495011</c:v>
                </c:pt>
                <c:pt idx="185">
                  <c:v>3.2481117266206239</c:v>
                </c:pt>
                <c:pt idx="186">
                  <c:v>0.8413308712166403</c:v>
                </c:pt>
                <c:pt idx="187">
                  <c:v>3.011402126312948</c:v>
                </c:pt>
                <c:pt idx="188">
                  <c:v>4.4143682789462746</c:v>
                </c:pt>
                <c:pt idx="189">
                  <c:v>1.2970285957711547</c:v>
                </c:pt>
                <c:pt idx="190">
                  <c:v>1.6843138616658533</c:v>
                </c:pt>
                <c:pt idx="191">
                  <c:v>5.0452017659150288</c:v>
                </c:pt>
                <c:pt idx="192">
                  <c:v>2.448356316734543</c:v>
                </c:pt>
                <c:pt idx="193">
                  <c:v>0.70821258246117513</c:v>
                </c:pt>
                <c:pt idx="194">
                  <c:v>2.5862662476011788</c:v>
                </c:pt>
                <c:pt idx="195">
                  <c:v>3.9749508365633748</c:v>
                </c:pt>
                <c:pt idx="196">
                  <c:v>3.4300232968612896</c:v>
                </c:pt>
                <c:pt idx="197">
                  <c:v>4.1476076614770419</c:v>
                </c:pt>
                <c:pt idx="198">
                  <c:v>1.8276820808170184</c:v>
                </c:pt>
                <c:pt idx="199">
                  <c:v>2.0381063438250102</c:v>
                </c:pt>
              </c:numCache>
            </c:numRef>
          </c:xVal>
          <c:yVal>
            <c:numRef>
              <c:f>'Ex 5.3'!$J$9:$J$208</c:f>
              <c:numCache>
                <c:formatCode>General</c:formatCode>
                <c:ptCount val="200"/>
                <c:pt idx="0">
                  <c:v>0.97353720876730654</c:v>
                </c:pt>
                <c:pt idx="1">
                  <c:v>2.6829195363766294</c:v>
                </c:pt>
                <c:pt idx="2">
                  <c:v>0.20227988483362053</c:v>
                </c:pt>
                <c:pt idx="3">
                  <c:v>0.43509127788831142</c:v>
                </c:pt>
                <c:pt idx="4">
                  <c:v>0.63971047633451783</c:v>
                </c:pt>
                <c:pt idx="5">
                  <c:v>0.1662831969705291</c:v>
                </c:pt>
                <c:pt idx="6">
                  <c:v>0.17219337965878714</c:v>
                </c:pt>
                <c:pt idx="7">
                  <c:v>3.7527528604946916</c:v>
                </c:pt>
                <c:pt idx="8">
                  <c:v>0.65881325397522816</c:v>
                </c:pt>
                <c:pt idx="9">
                  <c:v>1.0705661699824058</c:v>
                </c:pt>
                <c:pt idx="10">
                  <c:v>0.77094689663890037</c:v>
                </c:pt>
                <c:pt idx="11">
                  <c:v>0.71841381016197281</c:v>
                </c:pt>
                <c:pt idx="12">
                  <c:v>0.30513217967337564</c:v>
                </c:pt>
                <c:pt idx="13">
                  <c:v>6.547042561824655E-2</c:v>
                </c:pt>
                <c:pt idx="14">
                  <c:v>8.701137698962981E-2</c:v>
                </c:pt>
                <c:pt idx="15">
                  <c:v>1.6189641815175646</c:v>
                </c:pt>
                <c:pt idx="16">
                  <c:v>1.4353839713164136</c:v>
                </c:pt>
                <c:pt idx="17">
                  <c:v>1.3548575876963258</c:v>
                </c:pt>
                <c:pt idx="18">
                  <c:v>0.28502426357825988</c:v>
                </c:pt>
                <c:pt idx="19">
                  <c:v>0.8494625436069756</c:v>
                </c:pt>
                <c:pt idx="20">
                  <c:v>0.23962087524171707</c:v>
                </c:pt>
                <c:pt idx="21">
                  <c:v>0.81505547989517602</c:v>
                </c:pt>
                <c:pt idx="22">
                  <c:v>0.92204578341454035</c:v>
                </c:pt>
                <c:pt idx="23">
                  <c:v>0.36081810294779354</c:v>
                </c:pt>
                <c:pt idx="24">
                  <c:v>0.49875636921722821</c:v>
                </c:pt>
                <c:pt idx="25">
                  <c:v>2.9300716277428469</c:v>
                </c:pt>
                <c:pt idx="26">
                  <c:v>1.8439986883274739</c:v>
                </c:pt>
                <c:pt idx="27">
                  <c:v>3.400479879775959E-2</c:v>
                </c:pt>
                <c:pt idx="28">
                  <c:v>0.64921625133421856</c:v>
                </c:pt>
                <c:pt idx="29">
                  <c:v>0.8972613673447527</c:v>
                </c:pt>
                <c:pt idx="30">
                  <c:v>0.74960136901867713</c:v>
                </c:pt>
                <c:pt idx="31">
                  <c:v>0.19618973202711509</c:v>
                </c:pt>
                <c:pt idx="32">
                  <c:v>0.51532675664678218</c:v>
                </c:pt>
                <c:pt idx="33">
                  <c:v>5.4871492269741237E-2</c:v>
                </c:pt>
                <c:pt idx="34">
                  <c:v>0.60256600192952525</c:v>
                </c:pt>
                <c:pt idx="35">
                  <c:v>3.1369923435501694</c:v>
                </c:pt>
                <c:pt idx="36">
                  <c:v>0.35368540509036628</c:v>
                </c:pt>
                <c:pt idx="37">
                  <c:v>0.73909707075180109</c:v>
                </c:pt>
                <c:pt idx="38">
                  <c:v>1.522967267109165</c:v>
                </c:pt>
                <c:pt idx="39">
                  <c:v>1.2278756423766588</c:v>
                </c:pt>
                <c:pt idx="40">
                  <c:v>1.0139739846712361</c:v>
                </c:pt>
                <c:pt idx="41">
                  <c:v>3.4991287889402384E-3</c:v>
                </c:pt>
                <c:pt idx="42">
                  <c:v>0.8850957671810642</c:v>
                </c:pt>
                <c:pt idx="43">
                  <c:v>2.8855456832555762E-2</c:v>
                </c:pt>
                <c:pt idx="44">
                  <c:v>5.6569903131494312</c:v>
                </c:pt>
                <c:pt idx="45">
                  <c:v>0.98683527707193808</c:v>
                </c:pt>
                <c:pt idx="46">
                  <c:v>2.0538243773095348</c:v>
                </c:pt>
                <c:pt idx="47">
                  <c:v>0.96041366083749935</c:v>
                </c:pt>
                <c:pt idx="48">
                  <c:v>0.68816956948619312</c:v>
                </c:pt>
                <c:pt idx="49">
                  <c:v>0.14875938405807673</c:v>
                </c:pt>
                <c:pt idx="50">
                  <c:v>1.4782170713105502</c:v>
                </c:pt>
                <c:pt idx="51">
                  <c:v>0.55799534507538473</c:v>
                </c:pt>
                <c:pt idx="52">
                  <c:v>1.0278246216051348</c:v>
                </c:pt>
                <c:pt idx="53">
                  <c:v>0.6117235750835458</c:v>
                </c:pt>
                <c:pt idx="54">
                  <c:v>1.6975386141501845</c:v>
                </c:pt>
                <c:pt idx="55">
                  <c:v>1.9091683234020551</c:v>
                </c:pt>
                <c:pt idx="56">
                  <c:v>3.5598491943702042</c:v>
                </c:pt>
                <c:pt idx="57">
                  <c:v>4.769687118148533</c:v>
                </c:pt>
                <c:pt idx="58">
                  <c:v>1.3943104361081264</c:v>
                </c:pt>
                <c:pt idx="59">
                  <c:v>0.94746011183710799</c:v>
                </c:pt>
                <c:pt idx="60">
                  <c:v>0.66850325227619734</c:v>
                </c:pt>
                <c:pt idx="61">
                  <c:v>0.63029421090300197</c:v>
                </c:pt>
                <c:pt idx="62">
                  <c:v>0.22701831398974295</c:v>
                </c:pt>
                <c:pt idx="63">
                  <c:v>0.87307639171528018</c:v>
                </c:pt>
                <c:pt idx="64">
                  <c:v>0.13153737401765819</c:v>
                </c:pt>
                <c:pt idx="65">
                  <c:v>0.13724515207069884</c:v>
                </c:pt>
                <c:pt idx="66">
                  <c:v>0.69814969224291712</c:v>
                </c:pt>
                <c:pt idx="67">
                  <c:v>0.10347717161252691</c:v>
                </c:pt>
                <c:pt idx="68">
                  <c:v>0.52371606759508726</c:v>
                </c:pt>
                <c:pt idx="69">
                  <c:v>2.2230031086642956</c:v>
                </c:pt>
                <c:pt idx="70">
                  <c:v>2.1348403210696234</c:v>
                </c:pt>
                <c:pt idx="71">
                  <c:v>1.1461308066325917</c:v>
                </c:pt>
                <c:pt idx="72">
                  <c:v>0.15456660130727984</c:v>
                </c:pt>
                <c:pt idx="73">
                  <c:v>0.26531271866615957</c:v>
                </c:pt>
                <c:pt idx="74">
                  <c:v>2.5466546568564459</c:v>
                </c:pt>
                <c:pt idx="75">
                  <c:v>0.10902657542119638</c:v>
                </c:pt>
                <c:pt idx="76">
                  <c:v>1.5003418675911864</c:v>
                </c:pt>
                <c:pt idx="77">
                  <c:v>2.4267507296309256</c:v>
                </c:pt>
                <c:pt idx="78">
                  <c:v>0.72870196675146104</c:v>
                </c:pt>
                <c:pt idx="79">
                  <c:v>1.6444757691749734</c:v>
                </c:pt>
                <c:pt idx="80">
                  <c:v>0.17813870038154661</c:v>
                </c:pt>
                <c:pt idx="81">
                  <c:v>0.18411957945396148</c:v>
                </c:pt>
                <c:pt idx="82">
                  <c:v>0.56675196845421949</c:v>
                </c:pt>
                <c:pt idx="83">
                  <c:v>1.7251646804251157</c:v>
                </c:pt>
                <c:pt idx="84">
                  <c:v>0.50700724110722395</c:v>
                </c:pt>
                <c:pt idx="85">
                  <c:v>0.58449866313555465</c:v>
                </c:pt>
                <c:pt idx="86">
                  <c:v>0.11460694704532741</c:v>
                </c:pt>
                <c:pt idx="87">
                  <c:v>2.4849066497879999</c:v>
                </c:pt>
                <c:pt idx="88">
                  <c:v>0.5934915294961185</c:v>
                </c:pt>
                <c:pt idx="89">
                  <c:v>1.4146363391221655</c:v>
                </c:pt>
                <c:pt idx="90">
                  <c:v>0.4197887604614744</c:v>
                </c:pt>
                <c:pt idx="91">
                  <c:v>2.0935121255767775</c:v>
                </c:pt>
                <c:pt idx="92">
                  <c:v>1.7535756822578958</c:v>
                </c:pt>
                <c:pt idx="93">
                  <c:v>4.43837191591109E-2</c:v>
                </c:pt>
                <c:pt idx="94">
                  <c:v>2.2701816689393852</c:v>
                </c:pt>
                <c:pt idx="95">
                  <c:v>1.3169023676958906</c:v>
                </c:pt>
                <c:pt idx="96">
                  <c:v>2.319696733466766</c:v>
                </c:pt>
                <c:pt idx="97">
                  <c:v>2.0156518038045048</c:v>
                </c:pt>
                <c:pt idx="98">
                  <c:v>2.3732494808679196E-2</c:v>
                </c:pt>
                <c:pt idx="99">
                  <c:v>0.27841048285622322</c:v>
                </c:pt>
                <c:pt idx="100">
                  <c:v>3.9919825495605257</c:v>
                </c:pt>
                <c:pt idx="101">
                  <c:v>0.57558594816497921</c:v>
                </c:pt>
                <c:pt idx="102">
                  <c:v>0.31192568406177373</c:v>
                </c:pt>
                <c:pt idx="103">
                  <c:v>9.795839380858419E-2</c:v>
                </c:pt>
                <c:pt idx="104">
                  <c:v>0.14298569596365052</c:v>
                </c:pt>
                <c:pt idx="105">
                  <c:v>0.45849328188361638</c:v>
                </c:pt>
                <c:pt idx="106">
                  <c:v>1.1780314382993673</c:v>
                </c:pt>
                <c:pt idx="107">
                  <c:v>0.40471688510281234</c:v>
                </c:pt>
                <c:pt idx="108">
                  <c:v>1.8635643815696334E-2</c:v>
                </c:pt>
                <c:pt idx="109">
                  <c:v>6.0156916836205249E-2</c:v>
                </c:pt>
                <c:pt idx="110">
                  <c:v>1.8129402913075019</c:v>
                </c:pt>
                <c:pt idx="111">
                  <c:v>0.16040773941031478</c:v>
                </c:pt>
                <c:pt idx="112">
                  <c:v>0.3680020418899238</c:v>
                </c:pt>
                <c:pt idx="113">
                  <c:v>0.83786148542421346</c:v>
                </c:pt>
                <c:pt idx="114">
                  <c:v>0.49057301749384413</c:v>
                </c:pt>
                <c:pt idx="115">
                  <c:v>0.31876565600955065</c:v>
                </c:pt>
                <c:pt idx="116">
                  <c:v>2.1779504447233524</c:v>
                </c:pt>
                <c:pt idx="117">
                  <c:v>2.8407265274069986</c:v>
                </c:pt>
                <c:pt idx="118">
                  <c:v>0.34660322251407499</c:v>
                </c:pt>
                <c:pt idx="119">
                  <c:v>0.46641725361450803</c:v>
                </c:pt>
                <c:pt idx="120">
                  <c:v>1.1152164437201448</c:v>
                </c:pt>
                <c:pt idx="121">
                  <c:v>1.4565712045358576</c:v>
                </c:pt>
                <c:pt idx="122">
                  <c:v>7.6182900852049623E-2</c:v>
                </c:pt>
                <c:pt idx="123">
                  <c:v>1.8760527146175576</c:v>
                </c:pt>
                <c:pt idx="124">
                  <c:v>3.0281894837013703</c:v>
                </c:pt>
                <c:pt idx="125">
                  <c:v>9.2469905826748647E-2</c:v>
                </c:pt>
                <c:pt idx="126">
                  <c:v>1.298451659782774</c:v>
                </c:pt>
                <c:pt idx="127">
                  <c:v>8.5192196529385155E-3</c:v>
                </c:pt>
                <c:pt idx="128">
                  <c:v>1.5461164489761303</c:v>
                </c:pt>
                <c:pt idx="129">
                  <c:v>0.48245608981226762</c:v>
                </c:pt>
                <c:pt idx="130">
                  <c:v>3.2590950403510699</c:v>
                </c:pt>
                <c:pt idx="131">
                  <c:v>0.93467221378735221</c:v>
                </c:pt>
                <c:pt idx="132">
                  <c:v>0.22077609646724278</c:v>
                </c:pt>
                <c:pt idx="133">
                  <c:v>0.33258757612573048</c:v>
                </c:pt>
                <c:pt idx="134">
                  <c:v>2.3717918453501681</c:v>
                </c:pt>
                <c:pt idx="135">
                  <c:v>0.9095767939348065</c:v>
                </c:pt>
                <c:pt idx="136">
                  <c:v>2.6124678754260175</c:v>
                </c:pt>
                <c:pt idx="137">
                  <c:v>1.9434182464451339</c:v>
                </c:pt>
                <c:pt idx="138">
                  <c:v>0.19013644477819247</c:v>
                </c:pt>
                <c:pt idx="139">
                  <c:v>0.80384460014595926</c:v>
                </c:pt>
                <c:pt idx="140">
                  <c:v>0.24598221984873464</c:v>
                </c:pt>
                <c:pt idx="141">
                  <c:v>0.23329974167834636</c:v>
                </c:pt>
                <c:pt idx="142">
                  <c:v>3.3982078428137878</c:v>
                </c:pt>
                <c:pt idx="143">
                  <c:v>1.3564639034138473E-2</c:v>
                </c:pt>
                <c:pt idx="144">
                  <c:v>0.25882761163168927</c:v>
                </c:pt>
                <c:pt idx="145">
                  <c:v>0.37523796347610056</c:v>
                </c:pt>
                <c:pt idx="146">
                  <c:v>0.44283125460862871</c:v>
                </c:pt>
                <c:pt idx="147">
                  <c:v>0.20840735498571766</c:v>
                </c:pt>
                <c:pt idx="148">
                  <c:v>8.1582482005515475E-2</c:v>
                </c:pt>
                <c:pt idx="149">
                  <c:v>0.32565273557327168</c:v>
                </c:pt>
                <c:pt idx="150">
                  <c:v>0.27184015698612302</c:v>
                </c:pt>
                <c:pt idx="151">
                  <c:v>0.53217635494447868</c:v>
                </c:pt>
                <c:pt idx="152">
                  <c:v>0.291682077785127</c:v>
                </c:pt>
                <c:pt idx="153">
                  <c:v>1.2450581956966555</c:v>
                </c:pt>
                <c:pt idx="154">
                  <c:v>1.0418697963081824</c:v>
                </c:pt>
                <c:pt idx="155">
                  <c:v>0.45063160617221609</c:v>
                </c:pt>
                <c:pt idx="156">
                  <c:v>0.54070882991819946</c:v>
                </c:pt>
                <c:pt idx="157">
                  <c:v>1.3743894586135719</c:v>
                </c:pt>
                <c:pt idx="158">
                  <c:v>1.2109833488121531</c:v>
                </c:pt>
                <c:pt idx="159">
                  <c:v>4.3070635962004209</c:v>
                </c:pt>
                <c:pt idx="160">
                  <c:v>0.67828806615619563</c:v>
                </c:pt>
                <c:pt idx="161">
                  <c:v>1.1619539215718344</c:v>
                </c:pt>
                <c:pt idx="162">
                  <c:v>0.33957084472791899</c:v>
                </c:pt>
                <c:pt idx="163">
                  <c:v>0.38986880236988636</c:v>
                </c:pt>
                <c:pt idx="164">
                  <c:v>0.861199767552701</c:v>
                </c:pt>
                <c:pt idx="165">
                  <c:v>1.5698142404059534</c:v>
                </c:pt>
                <c:pt idx="166">
                  <c:v>0.42741074858053352</c:v>
                </c:pt>
                <c:pt idx="167">
                  <c:v>0.62096578504836675</c:v>
                </c:pt>
                <c:pt idx="168">
                  <c:v>0.7817929899482905</c:v>
                </c:pt>
                <c:pt idx="169">
                  <c:v>1.194371671145257</c:v>
                </c:pt>
                <c:pt idx="170">
                  <c:v>0.29838451574460034</c:v>
                </c:pt>
                <c:pt idx="171">
                  <c:v>0.25238429037075716</c:v>
                </c:pt>
                <c:pt idx="172">
                  <c:v>0.12021863405010415</c:v>
                </c:pt>
                <c:pt idx="173">
                  <c:v>0.12586198988505898</c:v>
                </c:pt>
                <c:pt idx="174">
                  <c:v>0.41222442787254787</c:v>
                </c:pt>
                <c:pt idx="175">
                  <c:v>1.2803352222774711</c:v>
                </c:pt>
                <c:pt idx="176">
                  <c:v>1.0852291892924801</c:v>
                </c:pt>
                <c:pt idx="177">
                  <c:v>1.3356999136633927</c:v>
                </c:pt>
                <c:pt idx="178">
                  <c:v>0.82639346983257245</c:v>
                </c:pt>
                <c:pt idx="179">
                  <c:v>1.1001104162891315</c:v>
                </c:pt>
                <c:pt idx="180">
                  <c:v>0.76021717996633331</c:v>
                </c:pt>
                <c:pt idx="181">
                  <c:v>1.5940872767621599</c:v>
                </c:pt>
                <c:pt idx="182">
                  <c:v>1.0561150514442315</c:v>
                </c:pt>
                <c:pt idx="183">
                  <c:v>3.9180793790388989E-2</c:v>
                </c:pt>
                <c:pt idx="184">
                  <c:v>0.39726528579439152</c:v>
                </c:pt>
                <c:pt idx="185">
                  <c:v>1.1305541677038546</c:v>
                </c:pt>
                <c:pt idx="186">
                  <c:v>7.0812318663032781E-2</c:v>
                </c:pt>
                <c:pt idx="187">
                  <c:v>1.0003125700154187</c:v>
                </c:pt>
                <c:pt idx="188">
                  <c:v>1.9788829560174166</c:v>
                </c:pt>
                <c:pt idx="189">
                  <c:v>0.21457260262764849</c:v>
                </c:pt>
                <c:pt idx="190">
                  <c:v>0.3825266254808059</c:v>
                </c:pt>
                <c:pt idx="191">
                  <c:v>2.7587133757461633</c:v>
                </c:pt>
                <c:pt idx="192">
                  <c:v>0.7082304227712739</c:v>
                </c:pt>
                <c:pt idx="193">
                  <c:v>4.9613856604336357E-2</c:v>
                </c:pt>
                <c:pt idx="194">
                  <c:v>0.79275801208961871</c:v>
                </c:pt>
                <c:pt idx="195">
                  <c:v>1.6706552747567445</c:v>
                </c:pt>
                <c:pt idx="196">
                  <c:v>1.262541158477003</c:v>
                </c:pt>
                <c:pt idx="197">
                  <c:v>1.7828175318523933</c:v>
                </c:pt>
                <c:pt idx="198">
                  <c:v>0.47440451652471904</c:v>
                </c:pt>
                <c:pt idx="199">
                  <c:v>0.54931473501107886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5.3'!$S$12</c:f>
              <c:strCache>
                <c:ptCount val="1"/>
                <c:pt idx="0">
                  <c:v>fit: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'Ex 5.3'!$S$13:$S$14</c:f>
              <c:numCache>
                <c:formatCode>General</c:formatCode>
                <c:ptCount val="2"/>
                <c:pt idx="0">
                  <c:v>15.669516929060698</c:v>
                </c:pt>
                <c:pt idx="1">
                  <c:v>0</c:v>
                </c:pt>
              </c:numCache>
            </c:numRef>
          </c:xVal>
          <c:yVal>
            <c:numRef>
              <c:f>'Ex 5.3'!$T$13:$T$14</c:f>
              <c:numCache>
                <c:formatCode>General</c:formatCode>
                <c:ptCount val="2"/>
                <c:pt idx="0">
                  <c:v>6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841280"/>
        <c:axId val="327843200"/>
      </c:scatterChart>
      <c:valAx>
        <c:axId val="32784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Data</a:t>
                </a:r>
              </a:p>
            </c:rich>
          </c:tx>
          <c:layout>
            <c:manualLayout>
              <c:xMode val="edge"/>
              <c:yMode val="edge"/>
              <c:x val="0.47426849128828052"/>
              <c:y val="0.897254817357680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27843200"/>
        <c:crosses val="autoZero"/>
        <c:crossBetween val="midCat"/>
      </c:valAx>
      <c:valAx>
        <c:axId val="327843200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-ln(1-CDF)</a:t>
                </a:r>
              </a:p>
            </c:rich>
          </c:tx>
          <c:layout>
            <c:manualLayout>
              <c:xMode val="edge"/>
              <c:yMode val="edge"/>
              <c:x val="7.2304706837150482E-3"/>
              <c:y val="0.3733636958375361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2784128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Weibit Plot</a:t>
            </a:r>
          </a:p>
        </c:rich>
      </c:tx>
      <c:layout>
        <c:manualLayout>
          <c:xMode val="edge"/>
          <c:yMode val="edge"/>
          <c:x val="0.38788230046249605"/>
          <c:y val="1.56862874263084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115551176787725E-2"/>
          <c:y val="0.13695446406625644"/>
          <c:w val="0.86195238080327108"/>
          <c:h val="0.6688970563714162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'Ex 5.3'!$K$9:$K$208</c:f>
              <c:numCache>
                <c:formatCode>General</c:formatCode>
                <c:ptCount val="200"/>
                <c:pt idx="0">
                  <c:v>1.0872440529714746</c:v>
                </c:pt>
                <c:pt idx="1">
                  <c:v>1.61322200536988</c:v>
                </c:pt>
                <c:pt idx="2">
                  <c:v>0.22640720249567053</c:v>
                </c:pt>
                <c:pt idx="3">
                  <c:v>0.57573855681060437</c:v>
                </c:pt>
                <c:pt idx="4">
                  <c:v>0.81639319399658472</c:v>
                </c:pt>
                <c:pt idx="5">
                  <c:v>0.1246930392538444</c:v>
                </c:pt>
                <c:pt idx="6">
                  <c:v>0.16345584386430137</c:v>
                </c:pt>
                <c:pt idx="7">
                  <c:v>1.7257247491112016</c:v>
                </c:pt>
                <c:pt idx="8">
                  <c:v>0.83456449890809081</c:v>
                </c:pt>
                <c:pt idx="9">
                  <c:v>1.1428540151996822</c:v>
                </c:pt>
                <c:pt idx="10">
                  <c:v>0.94535098874597023</c:v>
                </c:pt>
                <c:pt idx="11">
                  <c:v>0.90486933081100374</c:v>
                </c:pt>
                <c:pt idx="12">
                  <c:v>0.40531971360470503</c:v>
                </c:pt>
                <c:pt idx="13">
                  <c:v>-0.18177541026175983</c:v>
                </c:pt>
                <c:pt idx="14">
                  <c:v>-5.2680324983182612E-2</c:v>
                </c:pt>
                <c:pt idx="15">
                  <c:v>1.3406079640910538</c:v>
                </c:pt>
                <c:pt idx="16">
                  <c:v>1.2931305500506274</c:v>
                </c:pt>
                <c:pt idx="17">
                  <c:v>1.2602381901573072</c:v>
                </c:pt>
                <c:pt idx="18">
                  <c:v>0.37787261254158128</c:v>
                </c:pt>
                <c:pt idx="19">
                  <c:v>0.97075087669956339</c:v>
                </c:pt>
                <c:pt idx="20">
                  <c:v>0.31157094623983628</c:v>
                </c:pt>
                <c:pt idx="21">
                  <c:v>0.95237462117814653</c:v>
                </c:pt>
                <c:pt idx="22">
                  <c:v>1.0518123867417617</c:v>
                </c:pt>
                <c:pt idx="23">
                  <c:v>0.47975702459957642</c:v>
                </c:pt>
                <c:pt idx="24">
                  <c:v>0.64455793833838682</c:v>
                </c:pt>
                <c:pt idx="25">
                  <c:v>1.6852764723509426</c:v>
                </c:pt>
                <c:pt idx="26">
                  <c:v>1.4462100323440732</c:v>
                </c:pt>
                <c:pt idx="27">
                  <c:v>-0.5594468022590976</c:v>
                </c:pt>
                <c:pt idx="28">
                  <c:v>0.82167319701254971</c:v>
                </c:pt>
                <c:pt idx="29">
                  <c:v>1.0446658166195273</c:v>
                </c:pt>
                <c:pt idx="30">
                  <c:v>0.92267490184326606</c:v>
                </c:pt>
                <c:pt idx="31">
                  <c:v>0.20865270028130148</c:v>
                </c:pt>
                <c:pt idx="32">
                  <c:v>0.65554910274644518</c:v>
                </c:pt>
                <c:pt idx="33">
                  <c:v>-0.25479028980142449</c:v>
                </c:pt>
                <c:pt idx="34">
                  <c:v>0.76710591262918304</c:v>
                </c:pt>
                <c:pt idx="35">
                  <c:v>1.7176767460671765</c:v>
                </c:pt>
                <c:pt idx="36">
                  <c:v>0.47837448005326244</c:v>
                </c:pt>
                <c:pt idx="37">
                  <c:v>0.9225387867047844</c:v>
                </c:pt>
                <c:pt idx="38">
                  <c:v>1.3192314292536429</c:v>
                </c:pt>
                <c:pt idx="39">
                  <c:v>1.2201604631163152</c:v>
                </c:pt>
                <c:pt idx="40">
                  <c:v>1.103538990646791</c:v>
                </c:pt>
                <c:pt idx="41">
                  <c:v>-1.9199176169107117</c:v>
                </c:pt>
                <c:pt idx="42">
                  <c:v>1.0140211229553462</c:v>
                </c:pt>
                <c:pt idx="43">
                  <c:v>-0.55969319436847464</c:v>
                </c:pt>
                <c:pt idx="44">
                  <c:v>1.8599127279245757</c:v>
                </c:pt>
                <c:pt idx="45">
                  <c:v>1.0976863487816342</c:v>
                </c:pt>
                <c:pt idx="46">
                  <c:v>1.4908355178106403</c:v>
                </c:pt>
                <c:pt idx="47">
                  <c:v>1.0696749427327366</c:v>
                </c:pt>
                <c:pt idx="48">
                  <c:v>0.88128195355758765</c:v>
                </c:pt>
                <c:pt idx="49">
                  <c:v>8.2080318183697001E-2</c:v>
                </c:pt>
                <c:pt idx="50">
                  <c:v>1.3063914047513681</c:v>
                </c:pt>
                <c:pt idx="51">
                  <c:v>0.71668932247613304</c:v>
                </c:pt>
                <c:pt idx="52">
                  <c:v>1.106643332835781</c:v>
                </c:pt>
                <c:pt idx="53">
                  <c:v>0.77903977411156378</c:v>
                </c:pt>
                <c:pt idx="54">
                  <c:v>1.3811126176077271</c:v>
                </c:pt>
                <c:pt idx="55">
                  <c:v>1.4763108809929439</c:v>
                </c:pt>
                <c:pt idx="56">
                  <c:v>1.7246434691915773</c:v>
                </c:pt>
                <c:pt idx="57">
                  <c:v>1.806176014847876</c:v>
                </c:pt>
                <c:pt idx="58">
                  <c:v>1.2818519095034842</c:v>
                </c:pt>
                <c:pt idx="59">
                  <c:v>1.0646659942362253</c:v>
                </c:pt>
                <c:pt idx="60">
                  <c:v>0.84227448261458293</c:v>
                </c:pt>
                <c:pt idx="61">
                  <c:v>0.81585442169414879</c:v>
                </c:pt>
                <c:pt idx="62">
                  <c:v>0.29904232525269875</c:v>
                </c:pt>
                <c:pt idx="63">
                  <c:v>1.006459234339343</c:v>
                </c:pt>
                <c:pt idx="64">
                  <c:v>1.6137774693696746E-2</c:v>
                </c:pt>
                <c:pt idx="65">
                  <c:v>3.2437651117449826E-2</c:v>
                </c:pt>
                <c:pt idx="66">
                  <c:v>0.88867527837030591</c:v>
                </c:pt>
                <c:pt idx="67">
                  <c:v>-2.950683289449486E-2</c:v>
                </c:pt>
                <c:pt idx="68">
                  <c:v>0.67594397786196703</c:v>
                </c:pt>
                <c:pt idx="69">
                  <c:v>1.5446983631948292</c:v>
                </c:pt>
                <c:pt idx="70">
                  <c:v>1.5193338057799528</c:v>
                </c:pt>
                <c:pt idx="71">
                  <c:v>1.1788894931585905</c:v>
                </c:pt>
                <c:pt idx="72">
                  <c:v>8.3493501577144594E-2</c:v>
                </c:pt>
                <c:pt idx="73">
                  <c:v>0.35103187989087714</c:v>
                </c:pt>
                <c:pt idx="74">
                  <c:v>1.5773974621412363</c:v>
                </c:pt>
                <c:pt idx="75">
                  <c:v>-2.8337530682378737E-2</c:v>
                </c:pt>
                <c:pt idx="76">
                  <c:v>1.312755511973793</c:v>
                </c:pt>
                <c:pt idx="77">
                  <c:v>1.5755486555265499</c:v>
                </c:pt>
                <c:pt idx="78">
                  <c:v>0.91751397556243419</c:v>
                </c:pt>
                <c:pt idx="79">
                  <c:v>1.3565807227566242</c:v>
                </c:pt>
                <c:pt idx="80">
                  <c:v>0.16725800447401712</c:v>
                </c:pt>
                <c:pt idx="81">
                  <c:v>0.19906696773960039</c:v>
                </c:pt>
                <c:pt idx="82">
                  <c:v>0.73069209130125801</c:v>
                </c:pt>
                <c:pt idx="83">
                  <c:v>1.3914220066464671</c:v>
                </c:pt>
                <c:pt idx="84">
                  <c:v>0.65180411807902694</c:v>
                </c:pt>
                <c:pt idx="85">
                  <c:v>0.73833009344308753</c:v>
                </c:pt>
                <c:pt idx="86">
                  <c:v>-1.0986047511350437E-3</c:v>
                </c:pt>
                <c:pt idx="87">
                  <c:v>1.5763730340700712</c:v>
                </c:pt>
                <c:pt idx="88">
                  <c:v>0.74143541638769439</c:v>
                </c:pt>
                <c:pt idx="89">
                  <c:v>1.2832522514160503</c:v>
                </c:pt>
                <c:pt idx="90">
                  <c:v>0.54806878869503084</c:v>
                </c:pt>
                <c:pt idx="91">
                  <c:v>1.4924489868998785</c:v>
                </c:pt>
                <c:pt idx="92">
                  <c:v>1.4067692821638123</c:v>
                </c:pt>
                <c:pt idx="93">
                  <c:v>-0.45163429700461416</c:v>
                </c:pt>
                <c:pt idx="94">
                  <c:v>1.5504790006732643</c:v>
                </c:pt>
                <c:pt idx="95">
                  <c:v>1.2389975601962815</c:v>
                </c:pt>
                <c:pt idx="96">
                  <c:v>1.5582583173060236</c:v>
                </c:pt>
                <c:pt idx="97">
                  <c:v>1.4852195513446111</c:v>
                </c:pt>
                <c:pt idx="98">
                  <c:v>-0.69676444804517246</c:v>
                </c:pt>
                <c:pt idx="99">
                  <c:v>0.36098346429865125</c:v>
                </c:pt>
                <c:pt idx="100">
                  <c:v>1.7563832364107266</c:v>
                </c:pt>
                <c:pt idx="101">
                  <c:v>0.7342948086791512</c:v>
                </c:pt>
                <c:pt idx="102">
                  <c:v>0.41157297842588919</c:v>
                </c:pt>
                <c:pt idx="103">
                  <c:v>-3.2493094676818282E-2</c:v>
                </c:pt>
                <c:pt idx="104">
                  <c:v>5.1404868134208914E-2</c:v>
                </c:pt>
                <c:pt idx="105">
                  <c:v>0.5961449839765286</c:v>
                </c:pt>
                <c:pt idx="106">
                  <c:v>1.1911494273343983</c:v>
                </c:pt>
                <c:pt idx="107">
                  <c:v>0.53789152269975682</c:v>
                </c:pt>
                <c:pt idx="108">
                  <c:v>-0.93722467359642103</c:v>
                </c:pt>
                <c:pt idx="109">
                  <c:v>-0.22323192271935333</c:v>
                </c:pt>
                <c:pt idx="110">
                  <c:v>1.4331012962062195</c:v>
                </c:pt>
                <c:pt idx="111">
                  <c:v>0.10841523815272143</c:v>
                </c:pt>
                <c:pt idx="112">
                  <c:v>0.48882476357461091</c:v>
                </c:pt>
                <c:pt idx="113">
                  <c:v>0.96429781174119655</c:v>
                </c:pt>
                <c:pt idx="114">
                  <c:v>0.62676789503607988</c:v>
                </c:pt>
                <c:pt idx="115">
                  <c:v>0.42179057265955411</c:v>
                </c:pt>
                <c:pt idx="116">
                  <c:v>1.5341770169386453</c:v>
                </c:pt>
                <c:pt idx="117">
                  <c:v>1.6386333938069964</c:v>
                </c:pt>
                <c:pt idx="118">
                  <c:v>0.47173963336690139</c:v>
                </c:pt>
                <c:pt idx="119">
                  <c:v>0.60296883602688889</c:v>
                </c:pt>
                <c:pt idx="120">
                  <c:v>1.1753728935178638</c:v>
                </c:pt>
                <c:pt idx="121">
                  <c:v>1.3051338456416768</c:v>
                </c:pt>
                <c:pt idx="122">
                  <c:v>-0.16870200415161526</c:v>
                </c:pt>
                <c:pt idx="123">
                  <c:v>1.4699374435399102</c:v>
                </c:pt>
                <c:pt idx="124">
                  <c:v>1.6957677010578911</c:v>
                </c:pt>
                <c:pt idx="125">
                  <c:v>-4.3199913850528474E-2</c:v>
                </c:pt>
                <c:pt idx="126">
                  <c:v>1.2358438033757428</c:v>
                </c:pt>
                <c:pt idx="127">
                  <c:v>-1.5972024562030152</c:v>
                </c:pt>
                <c:pt idx="128">
                  <c:v>1.3353416080997749</c:v>
                </c:pt>
                <c:pt idx="129">
                  <c:v>0.62335846285674579</c:v>
                </c:pt>
                <c:pt idx="130">
                  <c:v>1.7217345971143596</c:v>
                </c:pt>
                <c:pt idx="131">
                  <c:v>1.057189938293301</c:v>
                </c:pt>
                <c:pt idx="132">
                  <c:v>0.2990226097877986</c:v>
                </c:pt>
                <c:pt idx="133">
                  <c:v>0.44314999182009263</c:v>
                </c:pt>
                <c:pt idx="134">
                  <c:v>1.5752147102187464</c:v>
                </c:pt>
                <c:pt idx="135">
                  <c:v>1.0475672372317331</c:v>
                </c:pt>
                <c:pt idx="136">
                  <c:v>1.5804229970560946</c:v>
                </c:pt>
                <c:pt idx="137">
                  <c:v>1.476797766564647</c:v>
                </c:pt>
                <c:pt idx="138">
                  <c:v>0.19934342695049689</c:v>
                </c:pt>
                <c:pt idx="139">
                  <c:v>0.95120591841217728</c:v>
                </c:pt>
                <c:pt idx="140">
                  <c:v>0.31524371952694541</c:v>
                </c:pt>
                <c:pt idx="141">
                  <c:v>0.30579372583197684</c:v>
                </c:pt>
                <c:pt idx="142">
                  <c:v>1.7245116133426861</c:v>
                </c:pt>
                <c:pt idx="143">
                  <c:v>-1.1972579287136462</c:v>
                </c:pt>
                <c:pt idx="144">
                  <c:v>0.32705406454694486</c:v>
                </c:pt>
                <c:pt idx="145">
                  <c:v>0.48909497422571702</c:v>
                </c:pt>
                <c:pt idx="146">
                  <c:v>0.5768535992751026</c:v>
                </c:pt>
                <c:pt idx="147">
                  <c:v>0.24419771780189578</c:v>
                </c:pt>
                <c:pt idx="148">
                  <c:v>-7.3526763102527995E-2</c:v>
                </c:pt>
                <c:pt idx="149">
                  <c:v>0.42849135069855121</c:v>
                </c:pt>
                <c:pt idx="150">
                  <c:v>0.35352439558409843</c:v>
                </c:pt>
                <c:pt idx="151">
                  <c:v>0.68909213466754671</c:v>
                </c:pt>
                <c:pt idx="152">
                  <c:v>0.38120873532977967</c:v>
                </c:pt>
                <c:pt idx="153">
                  <c:v>1.2231700655492672</c:v>
                </c:pt>
                <c:pt idx="154">
                  <c:v>1.1069677469647021</c:v>
                </c:pt>
                <c:pt idx="155">
                  <c:v>0.58561035571506548</c:v>
                </c:pt>
                <c:pt idx="156">
                  <c:v>0.69225279580633914</c:v>
                </c:pt>
                <c:pt idx="157">
                  <c:v>1.2615136457157823</c:v>
                </c:pt>
                <c:pt idx="158">
                  <c:v>1.2068728129712931</c:v>
                </c:pt>
                <c:pt idx="159">
                  <c:v>1.7872875570366979</c:v>
                </c:pt>
                <c:pt idx="160">
                  <c:v>0.85510081938379612</c:v>
                </c:pt>
                <c:pt idx="161">
                  <c:v>1.1844950198410911</c:v>
                </c:pt>
                <c:pt idx="162">
                  <c:v>0.44401037976904861</c:v>
                </c:pt>
                <c:pt idx="163">
                  <c:v>0.52555773335745271</c:v>
                </c:pt>
                <c:pt idx="164">
                  <c:v>0.97871533324226578</c:v>
                </c:pt>
                <c:pt idx="165">
                  <c:v>1.3402917547480646</c:v>
                </c:pt>
                <c:pt idx="166">
                  <c:v>0.55374005597195475</c:v>
                </c:pt>
                <c:pt idx="167">
                  <c:v>0.78287140040597158</c:v>
                </c:pt>
                <c:pt idx="168">
                  <c:v>0.94908161842032657</c:v>
                </c:pt>
                <c:pt idx="169">
                  <c:v>1.1939193039190885</c:v>
                </c:pt>
                <c:pt idx="170">
                  <c:v>0.3939724481877539</c:v>
                </c:pt>
                <c:pt idx="171">
                  <c:v>0.31799691685191783</c:v>
                </c:pt>
                <c:pt idx="172">
                  <c:v>7.3315640662471003E-3</c:v>
                </c:pt>
                <c:pt idx="173">
                  <c:v>7.8869147441031524E-3</c:v>
                </c:pt>
                <c:pt idx="174">
                  <c:v>0.54183521998008666</c:v>
                </c:pt>
                <c:pt idx="175">
                  <c:v>1.2347606012097678</c:v>
                </c:pt>
                <c:pt idx="176">
                  <c:v>1.1531209513726237</c:v>
                </c:pt>
                <c:pt idx="177">
                  <c:v>1.2554589637946125</c:v>
                </c:pt>
                <c:pt idx="178">
                  <c:v>0.95275540037899653</c:v>
                </c:pt>
                <c:pt idx="179">
                  <c:v>1.1634752526529493</c:v>
                </c:pt>
                <c:pt idx="180">
                  <c:v>0.94466719411353084</c:v>
                </c:pt>
                <c:pt idx="181">
                  <c:v>1.340533356854734</c:v>
                </c:pt>
                <c:pt idx="182">
                  <c:v>1.1385177709637622</c:v>
                </c:pt>
                <c:pt idx="183">
                  <c:v>-0.54999181248046336</c:v>
                </c:pt>
                <c:pt idx="184">
                  <c:v>0.53215261512839152</c:v>
                </c:pt>
                <c:pt idx="185">
                  <c:v>1.1780738202979071</c:v>
                </c:pt>
                <c:pt idx="186">
                  <c:v>-0.17277027043957363</c:v>
                </c:pt>
                <c:pt idx="187">
                  <c:v>1.1024057929944056</c:v>
                </c:pt>
                <c:pt idx="188">
                  <c:v>1.4848647386418812</c:v>
                </c:pt>
                <c:pt idx="189">
                  <c:v>0.26007595271744088</c:v>
                </c:pt>
                <c:pt idx="190">
                  <c:v>0.52135827711522309</c:v>
                </c:pt>
                <c:pt idx="191">
                  <c:v>1.6184376462496752</c:v>
                </c:pt>
                <c:pt idx="192">
                  <c:v>0.89541690827971876</c:v>
                </c:pt>
                <c:pt idx="193">
                  <c:v>-0.34501097264321917</c:v>
                </c:pt>
                <c:pt idx="194">
                  <c:v>0.95021523235896632</c:v>
                </c:pt>
                <c:pt idx="195">
                  <c:v>1.3800123798696515</c:v>
                </c:pt>
                <c:pt idx="196">
                  <c:v>1.2325670532426221</c:v>
                </c:pt>
                <c:pt idx="197">
                  <c:v>1.4225317009075906</c:v>
                </c:pt>
                <c:pt idx="198">
                  <c:v>0.60304854150467846</c:v>
                </c:pt>
                <c:pt idx="199">
                  <c:v>0.712021113922501</c:v>
                </c:pt>
              </c:numCache>
            </c:numRef>
          </c:xVal>
          <c:yVal>
            <c:numRef>
              <c:f>'Ex 5.3'!$L$9:$L$208</c:f>
              <c:numCache>
                <c:formatCode>General</c:formatCode>
                <c:ptCount val="200"/>
                <c:pt idx="0">
                  <c:v>-2.6819233259523571E-2</c:v>
                </c:pt>
                <c:pt idx="1">
                  <c:v>0.98690558082479396</c:v>
                </c:pt>
                <c:pt idx="2">
                  <c:v>-1.5981029721119222</c:v>
                </c:pt>
                <c:pt idx="3">
                  <c:v>-0.83219943567957166</c:v>
                </c:pt>
                <c:pt idx="4">
                  <c:v>-0.44673958571076677</c:v>
                </c:pt>
                <c:pt idx="5">
                  <c:v>-1.7940629383540372</c:v>
                </c:pt>
                <c:pt idx="6">
                  <c:v>-1.7591371333792023</c:v>
                </c:pt>
                <c:pt idx="7">
                  <c:v>1.3224896667974666</c:v>
                </c:pt>
                <c:pt idx="8">
                  <c:v>-0.41731516252153911</c:v>
                </c:pt>
                <c:pt idx="9">
                  <c:v>6.8187639358140664E-2</c:v>
                </c:pt>
                <c:pt idx="10">
                  <c:v>-0.2601357837455987</c:v>
                </c:pt>
                <c:pt idx="11">
                  <c:v>-0.33070953867951092</c:v>
                </c:pt>
                <c:pt idx="12">
                  <c:v>-1.1870102202766912</c:v>
                </c:pt>
                <c:pt idx="13">
                  <c:v>-2.7261567555842294</c:v>
                </c:pt>
                <c:pt idx="14">
                  <c:v>-2.441716398881459</c:v>
                </c:pt>
                <c:pt idx="15">
                  <c:v>0.48178655061973386</c:v>
                </c:pt>
                <c:pt idx="16">
                  <c:v>0.36143238924980992</c:v>
                </c:pt>
                <c:pt idx="17">
                  <c:v>0.30369634747700741</c:v>
                </c:pt>
                <c:pt idx="18">
                  <c:v>-1.2551809669749805</c:v>
                </c:pt>
                <c:pt idx="19">
                  <c:v>-0.16315143112361424</c:v>
                </c:pt>
                <c:pt idx="20">
                  <c:v>-1.4286972911532461</c:v>
                </c:pt>
                <c:pt idx="21">
                  <c:v>-0.20449909456715576</c:v>
                </c:pt>
                <c:pt idx="22">
                  <c:v>-8.1160400026570448E-2</c:v>
                </c:pt>
                <c:pt idx="23">
                  <c:v>-1.0193813175850879</c:v>
                </c:pt>
                <c:pt idx="24">
                  <c:v>-0.69563754049924686</c:v>
                </c:pt>
                <c:pt idx="25">
                  <c:v>1.0750268690587861</c:v>
                </c:pt>
                <c:pt idx="26">
                  <c:v>0.61193641381499175</c:v>
                </c:pt>
                <c:pt idx="27">
                  <c:v>-3.3812536232148691</c:v>
                </c:pt>
                <c:pt idx="28">
                  <c:v>-0.43198941079269715</c:v>
                </c:pt>
                <c:pt idx="29">
                  <c:v>-0.10840807994049304</c:v>
                </c:pt>
                <c:pt idx="30">
                  <c:v>-0.2882137217273123</c:v>
                </c:pt>
                <c:pt idx="31">
                  <c:v>-1.6286730674348571</c:v>
                </c:pt>
                <c:pt idx="32">
                  <c:v>-0.66295410058926507</c:v>
                </c:pt>
                <c:pt idx="33">
                  <c:v>-2.9027613318214156</c:v>
                </c:pt>
                <c:pt idx="34">
                  <c:v>-0.50655807284614007</c:v>
                </c:pt>
                <c:pt idx="35">
                  <c:v>1.143264488513873</c:v>
                </c:pt>
                <c:pt idx="36">
                  <c:v>-1.0393474471494433</c:v>
                </c:pt>
                <c:pt idx="37">
                  <c:v>-0.30232601246284735</c:v>
                </c:pt>
                <c:pt idx="38">
                  <c:v>0.4206605813046243</c:v>
                </c:pt>
                <c:pt idx="39">
                  <c:v>0.20528555617404148</c:v>
                </c:pt>
                <c:pt idx="40">
                  <c:v>1.387724869710179E-2</c:v>
                </c:pt>
                <c:pt idx="41">
                  <c:v>-5.6552412589175045</c:v>
                </c:pt>
                <c:pt idx="42">
                  <c:v>-0.12205942832462266</c:v>
                </c:pt>
                <c:pt idx="43">
                  <c:v>-3.545456158937748</c:v>
                </c:pt>
                <c:pt idx="44">
                  <c:v>1.7328920039942408</c:v>
                </c:pt>
                <c:pt idx="45">
                  <c:v>-1.3252146007728062E-2</c:v>
                </c:pt>
                <c:pt idx="46">
                  <c:v>0.71970360508036524</c:v>
                </c:pt>
                <c:pt idx="47">
                  <c:v>-4.0391190623852276E-2</c:v>
                </c:pt>
                <c:pt idx="48">
                  <c:v>-0.37372000414041934</c:v>
                </c:pt>
                <c:pt idx="49">
                  <c:v>-1.9054251504415249</c:v>
                </c:pt>
                <c:pt idx="50">
                  <c:v>0.39083668001698862</c:v>
                </c:pt>
                <c:pt idx="51">
                  <c:v>-0.58340465879443082</c:v>
                </c:pt>
                <c:pt idx="52">
                  <c:v>2.7444550927448044E-2</c:v>
                </c:pt>
                <c:pt idx="53">
                  <c:v>-0.4914747732056427</c:v>
                </c:pt>
                <c:pt idx="54">
                  <c:v>0.52917932785041977</c:v>
                </c:pt>
                <c:pt idx="55">
                  <c:v>0.6466677144563665</c:v>
                </c:pt>
                <c:pt idx="56">
                  <c:v>1.2697181828347159</c:v>
                </c:pt>
                <c:pt idx="57">
                  <c:v>1.5622807090693376</c:v>
                </c:pt>
                <c:pt idx="58">
                  <c:v>0.33239998202775339</c:v>
                </c:pt>
                <c:pt idx="59">
                  <c:v>-5.3970441236666986E-2</c:v>
                </c:pt>
                <c:pt idx="60">
                  <c:v>-0.40271401741652491</c:v>
                </c:pt>
                <c:pt idx="61">
                  <c:v>-0.46156856717445399</c:v>
                </c:pt>
                <c:pt idx="62">
                  <c:v>-1.4827245863861473</c:v>
                </c:pt>
                <c:pt idx="63">
                  <c:v>-0.13573222214235939</c:v>
                </c:pt>
                <c:pt idx="64">
                  <c:v>-2.0284642546831595</c:v>
                </c:pt>
                <c:pt idx="65">
                  <c:v>-1.9859865211055914</c:v>
                </c:pt>
                <c:pt idx="66">
                  <c:v>-0.35932174041202503</c:v>
                </c:pt>
                <c:pt idx="67">
                  <c:v>-2.2684042547347332</c:v>
                </c:pt>
                <c:pt idx="68">
                  <c:v>-0.64680559725253228</c:v>
                </c:pt>
                <c:pt idx="69">
                  <c:v>0.79885903339057152</c:v>
                </c:pt>
                <c:pt idx="70">
                  <c:v>0.75839185281550436</c:v>
                </c:pt>
                <c:pt idx="71">
                  <c:v>0.13639175369211157</c:v>
                </c:pt>
                <c:pt idx="72">
                  <c:v>-1.8671301991085614</c:v>
                </c:pt>
                <c:pt idx="73">
                  <c:v>-1.3268460782934055</c:v>
                </c:pt>
                <c:pt idx="74">
                  <c:v>0.93478059860513385</c:v>
                </c:pt>
                <c:pt idx="75">
                  <c:v>-2.2161636152664781</c:v>
                </c:pt>
                <c:pt idx="76">
                  <c:v>0.40569299386768976</c:v>
                </c:pt>
                <c:pt idx="77">
                  <c:v>0.88655321427191325</c:v>
                </c:pt>
                <c:pt idx="78">
                  <c:v>-0.31649045532304487</c:v>
                </c:pt>
                <c:pt idx="79">
                  <c:v>0.49742165207504246</c:v>
                </c:pt>
                <c:pt idx="80">
                  <c:v>-1.7251928164942669</c:v>
                </c:pt>
                <c:pt idx="81">
                  <c:v>-1.6921698441223794</c:v>
                </c:pt>
                <c:pt idx="82">
                  <c:v>-0.5678335163685595</c:v>
                </c:pt>
                <c:pt idx="83">
                  <c:v>0.54532251283975786</c:v>
                </c:pt>
                <c:pt idx="84">
                  <c:v>-0.6792299932301753</c:v>
                </c:pt>
                <c:pt idx="85">
                  <c:v>-0.5370007852658637</c:v>
                </c:pt>
                <c:pt idx="86">
                  <c:v>-2.1662468565970374</c:v>
                </c:pt>
                <c:pt idx="87">
                  <c:v>0.91023509336532582</c:v>
                </c:pt>
                <c:pt idx="88">
                  <c:v>-0.52173233715537659</c:v>
                </c:pt>
                <c:pt idx="89">
                  <c:v>0.34687249391002717</c:v>
                </c:pt>
                <c:pt idx="90">
                  <c:v>-0.86800364550934783</c:v>
                </c:pt>
                <c:pt idx="91">
                  <c:v>0.73884309847212271</c:v>
                </c:pt>
                <c:pt idx="92">
                  <c:v>0.56165695034984586</c:v>
                </c:pt>
                <c:pt idx="93">
                  <c:v>-3.1148825623951741</c:v>
                </c:pt>
                <c:pt idx="94">
                  <c:v>0.81985985866082534</c:v>
                </c:pt>
                <c:pt idx="95">
                  <c:v>0.27528228766384388</c:v>
                </c:pt>
                <c:pt idx="96">
                  <c:v>0.84143645880054208</c:v>
                </c:pt>
                <c:pt idx="97">
                  <c:v>0.70094261892511978</c:v>
                </c:pt>
                <c:pt idx="98">
                  <c:v>-3.7409100809514522</c:v>
                </c:pt>
                <c:pt idx="99">
                  <c:v>-1.2786586972931808</c:v>
                </c:pt>
                <c:pt idx="100">
                  <c:v>1.3842879870870894</c:v>
                </c:pt>
                <c:pt idx="101">
                  <c:v>-0.55236671676695037</c:v>
                </c:pt>
                <c:pt idx="102">
                  <c:v>-1.1649903116546003</c:v>
                </c:pt>
                <c:pt idx="103">
                  <c:v>-2.3232124434333254</c:v>
                </c:pt>
                <c:pt idx="104">
                  <c:v>-1.9450106819516066</c:v>
                </c:pt>
                <c:pt idx="105">
                  <c:v>-0.77980963977329976</c:v>
                </c:pt>
                <c:pt idx="106">
                  <c:v>0.16384477273352424</c:v>
                </c:pt>
                <c:pt idx="107">
                  <c:v>-0.90456750545322639</c:v>
                </c:pt>
                <c:pt idx="108">
                  <c:v>-3.9826791979116569</c:v>
                </c:pt>
                <c:pt idx="109">
                  <c:v>-2.810798850052032</c:v>
                </c:pt>
                <c:pt idx="110">
                  <c:v>0.59494999758863676</c:v>
                </c:pt>
                <c:pt idx="111">
                  <c:v>-1.830036334026002</c:v>
                </c:pt>
                <c:pt idx="112">
                  <c:v>-0.99966679221467625</c:v>
                </c:pt>
                <c:pt idx="113">
                  <c:v>-0.17690248401880565</c:v>
                </c:pt>
                <c:pt idx="114">
                  <c:v>-0.71218114766363561</c:v>
                </c:pt>
                <c:pt idx="115">
                  <c:v>-1.1432990668229883</c:v>
                </c:pt>
                <c:pt idx="116">
                  <c:v>0.77838427159965162</c:v>
                </c:pt>
                <c:pt idx="117">
                  <c:v>1.04405983896639</c:v>
                </c:pt>
                <c:pt idx="118">
                  <c:v>-1.0595746042421939</c:v>
                </c:pt>
                <c:pt idx="119">
                  <c:v>-0.76267465146004187</c:v>
                </c:pt>
                <c:pt idx="120">
                  <c:v>0.10904850600162776</c:v>
                </c:pt>
                <c:pt idx="121">
                  <c:v>0.37608518364832455</c:v>
                </c:pt>
                <c:pt idx="122">
                  <c:v>-2.57461823973766</c:v>
                </c:pt>
                <c:pt idx="123">
                  <c:v>0.62916994966556006</c:v>
                </c:pt>
                <c:pt idx="124">
                  <c:v>1.1079649107974414</c:v>
                </c:pt>
                <c:pt idx="125">
                  <c:v>-2.3808720298126103</c:v>
                </c:pt>
                <c:pt idx="126">
                  <c:v>0.26117252369013333</c:v>
                </c:pt>
                <c:pt idx="127">
                  <c:v>-4.765430532366226</c:v>
                </c:pt>
                <c:pt idx="128">
                  <c:v>0.43574627008160915</c:v>
                </c:pt>
                <c:pt idx="129">
                  <c:v>-0.7288653679147844</c:v>
                </c:pt>
                <c:pt idx="130">
                  <c:v>1.1814495618576624</c:v>
                </c:pt>
                <c:pt idx="131">
                  <c:v>-6.7559384648164494E-2</c:v>
                </c:pt>
                <c:pt idx="132">
                  <c:v>-1.510606229193028</c:v>
                </c:pt>
                <c:pt idx="133">
                  <c:v>-1.1008520667221515</c:v>
                </c:pt>
                <c:pt idx="134">
                  <c:v>0.86364572237339521</c:v>
                </c:pt>
                <c:pt idx="135">
                  <c:v>-9.4775849256034564E-2</c:v>
                </c:pt>
                <c:pt idx="136">
                  <c:v>0.9602953207276782</c:v>
                </c:pt>
                <c:pt idx="137">
                  <c:v>0.664448405308391</c:v>
                </c:pt>
                <c:pt idx="138">
                  <c:v>-1.6600133341423726</c:v>
                </c:pt>
                <c:pt idx="139">
                  <c:v>-0.21834931188536261</c:v>
                </c:pt>
                <c:pt idx="140">
                  <c:v>-1.4024960226995493</c:v>
                </c:pt>
                <c:pt idx="141">
                  <c:v>-1.4554312072063458</c:v>
                </c:pt>
                <c:pt idx="142">
                  <c:v>1.2232481875986418</c:v>
                </c:pt>
                <c:pt idx="143">
                  <c:v>-4.3002889433146096</c:v>
                </c:pt>
                <c:pt idx="144">
                  <c:v>-1.3515930310430357</c:v>
                </c:pt>
                <c:pt idx="145">
                  <c:v>-0.98019488499606855</c:v>
                </c:pt>
                <c:pt idx="146">
                  <c:v>-0.81456649660826386</c:v>
                </c:pt>
                <c:pt idx="147">
                  <c:v>-1.5682606770878951</c:v>
                </c:pt>
                <c:pt idx="148">
                  <c:v>-2.5061407213643632</c:v>
                </c:pt>
                <c:pt idx="149">
                  <c:v>-1.1219236936771766</c:v>
                </c:pt>
                <c:pt idx="150">
                  <c:v>-1.3025410435641152</c:v>
                </c:pt>
                <c:pt idx="151">
                  <c:v>-0.63078035031603541</c:v>
                </c:pt>
                <c:pt idx="152">
                  <c:v>-1.2320908445680812</c:v>
                </c:pt>
                <c:pt idx="153">
                  <c:v>0.21918227235567636</c:v>
                </c:pt>
                <c:pt idx="154">
                  <c:v>4.1016979965212801E-2</c:v>
                </c:pt>
                <c:pt idx="155">
                  <c:v>-0.7971051110288192</c:v>
                </c:pt>
                <c:pt idx="156">
                  <c:v>-0.61487435219635722</c:v>
                </c:pt>
                <c:pt idx="157">
                  <c:v>0.31800960240875786</c:v>
                </c:pt>
                <c:pt idx="158">
                  <c:v>0.19143271452774754</c:v>
                </c:pt>
                <c:pt idx="159">
                  <c:v>1.460256371739701</c:v>
                </c:pt>
                <c:pt idx="160">
                  <c:v>-0.38818320493956238</c:v>
                </c:pt>
                <c:pt idx="161">
                  <c:v>0.15010300323023906</c:v>
                </c:pt>
                <c:pt idx="162">
                  <c:v>-1.0800726800327805</c:v>
                </c:pt>
                <c:pt idx="163">
                  <c:v>-0.9419450006348028</c:v>
                </c:pt>
                <c:pt idx="164">
                  <c:v>-0.14942878340290258</c:v>
                </c:pt>
                <c:pt idx="165">
                  <c:v>0.45095729414729624</c:v>
                </c:pt>
                <c:pt idx="166">
                  <c:v>-0.85000978765212243</c:v>
                </c:pt>
                <c:pt idx="167">
                  <c:v>-0.47647929510700066</c:v>
                </c:pt>
                <c:pt idx="168">
                  <c:v>-0.24616529221721672</c:v>
                </c:pt>
                <c:pt idx="169">
                  <c:v>0.17762024889831821</c:v>
                </c:pt>
                <c:pt idx="170">
                  <c:v>-1.2093723029352383</c:v>
                </c:pt>
                <c:pt idx="171">
                  <c:v>-1.3768023912554699</c:v>
                </c:pt>
                <c:pt idx="172">
                  <c:v>-2.118443243520979</c:v>
                </c:pt>
                <c:pt idx="173">
                  <c:v>-2.0725692907027615</c:v>
                </c:pt>
                <c:pt idx="174">
                  <c:v>-0.88618735009697702</c:v>
                </c:pt>
                <c:pt idx="175">
                  <c:v>0.24712193604797072</c:v>
                </c:pt>
                <c:pt idx="176">
                  <c:v>8.1791199056533828E-2</c:v>
                </c:pt>
                <c:pt idx="177">
                  <c:v>0.28945543436319704</c:v>
                </c:pt>
                <c:pt idx="178">
                  <c:v>-0.19068426315302506</c:v>
                </c:pt>
                <c:pt idx="179">
                  <c:v>9.5410553211410926E-2</c:v>
                </c:pt>
                <c:pt idx="180">
                  <c:v>-0.2741511234106655</c:v>
                </c:pt>
                <c:pt idx="181">
                  <c:v>0.46630133217034553</c:v>
                </c:pt>
                <c:pt idx="182">
                  <c:v>5.4597129580704118E-2</c:v>
                </c:pt>
                <c:pt idx="183">
                  <c:v>-3.2395686065793727</c:v>
                </c:pt>
                <c:pt idx="184">
                  <c:v>-0.92315099527630529</c:v>
                </c:pt>
                <c:pt idx="185">
                  <c:v>0.12270792640787175</c:v>
                </c:pt>
                <c:pt idx="186">
                  <c:v>-2.6477223010016706</c:v>
                </c:pt>
                <c:pt idx="187">
                  <c:v>3.125211755884437E-4</c:v>
                </c:pt>
                <c:pt idx="188">
                  <c:v>0.68253252187869773</c:v>
                </c:pt>
                <c:pt idx="189">
                  <c:v>-1.5391071240948246</c:v>
                </c:pt>
                <c:pt idx="190">
                  <c:v>-0.96095701903800135</c:v>
                </c:pt>
                <c:pt idx="191">
                  <c:v>1.0147644028309679</c:v>
                </c:pt>
                <c:pt idx="192">
                  <c:v>-0.34498578234606808</c:v>
                </c:pt>
                <c:pt idx="193">
                  <c:v>-3.0034851172440451</c:v>
                </c:pt>
                <c:pt idx="194">
                  <c:v>-0.23223725891072408</c:v>
                </c:pt>
                <c:pt idx="195">
                  <c:v>0.51321592956158502</c:v>
                </c:pt>
                <c:pt idx="196">
                  <c:v>0.2331264824098479</c:v>
                </c:pt>
                <c:pt idx="197">
                  <c:v>0.57819499592815393</c:v>
                </c:pt>
                <c:pt idx="198">
                  <c:v>-0.74569491084495487</c:v>
                </c:pt>
                <c:pt idx="199">
                  <c:v>-0.59908371392311532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5.3'!$S$43</c:f>
              <c:strCache>
                <c:ptCount val="1"/>
                <c:pt idx="0">
                  <c:v>fit: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'Ex 5.3'!$S$44:$S$45</c:f>
              <c:numCache>
                <c:formatCode>General</c:formatCode>
                <c:ptCount val="2"/>
                <c:pt idx="0">
                  <c:v>2.1211056691254746</c:v>
                </c:pt>
                <c:pt idx="1">
                  <c:v>-2.0447728742368905</c:v>
                </c:pt>
              </c:numCache>
            </c:numRef>
          </c:xVal>
          <c:yVal>
            <c:numRef>
              <c:f>'Ex 5.3'!$T$44:$T$45</c:f>
              <c:numCache>
                <c:formatCode>General</c:formatCode>
                <c:ptCount val="2"/>
                <c:pt idx="0">
                  <c:v>2</c:v>
                </c:pt>
                <c:pt idx="1">
                  <c:v>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778496"/>
        <c:axId val="335917440"/>
      </c:scatterChart>
      <c:valAx>
        <c:axId val="32877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ln Data</a:t>
                </a:r>
              </a:p>
            </c:rich>
          </c:tx>
          <c:layout>
            <c:manualLayout>
              <c:xMode val="edge"/>
              <c:yMode val="edge"/>
              <c:x val="0.47426849128828064"/>
              <c:y val="0.897254817357680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35917440"/>
        <c:crosses val="autoZero"/>
        <c:crossBetween val="midCat"/>
      </c:valAx>
      <c:valAx>
        <c:axId val="335917440"/>
        <c:scaling>
          <c:orientation val="minMax"/>
          <c:max val="2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ln(</a:t>
                </a:r>
                <a:r>
                  <a:rPr lang="en-US" sz="1200" baseline="0"/>
                  <a:t> -ln(1-CDF))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7.2304706837150517E-3"/>
              <c:y val="0.373363695837536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2877849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Lognormal Probit Plot</a:t>
            </a:r>
          </a:p>
        </c:rich>
      </c:tx>
      <c:layout>
        <c:manualLayout>
          <c:xMode val="edge"/>
          <c:yMode val="edge"/>
          <c:x val="0.3083471229416288"/>
          <c:y val="1.56862874263084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115551176787725E-2"/>
          <c:y val="0.13695446406625644"/>
          <c:w val="0.86195238080327108"/>
          <c:h val="0.7316422060766456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'Ex 5.3'!$K$9:$K$208</c:f>
              <c:numCache>
                <c:formatCode>General</c:formatCode>
                <c:ptCount val="200"/>
                <c:pt idx="0">
                  <c:v>1.0872440529714746</c:v>
                </c:pt>
                <c:pt idx="1">
                  <c:v>1.61322200536988</c:v>
                </c:pt>
                <c:pt idx="2">
                  <c:v>0.22640720249567053</c:v>
                </c:pt>
                <c:pt idx="3">
                  <c:v>0.57573855681060437</c:v>
                </c:pt>
                <c:pt idx="4">
                  <c:v>0.81639319399658472</c:v>
                </c:pt>
                <c:pt idx="5">
                  <c:v>0.1246930392538444</c:v>
                </c:pt>
                <c:pt idx="6">
                  <c:v>0.16345584386430137</c:v>
                </c:pt>
                <c:pt idx="7">
                  <c:v>1.7257247491112016</c:v>
                </c:pt>
                <c:pt idx="8">
                  <c:v>0.83456449890809081</c:v>
                </c:pt>
                <c:pt idx="9">
                  <c:v>1.1428540151996822</c:v>
                </c:pt>
                <c:pt idx="10">
                  <c:v>0.94535098874597023</c:v>
                </c:pt>
                <c:pt idx="11">
                  <c:v>0.90486933081100374</c:v>
                </c:pt>
                <c:pt idx="12">
                  <c:v>0.40531971360470503</c:v>
                </c:pt>
                <c:pt idx="13">
                  <c:v>-0.18177541026175983</c:v>
                </c:pt>
                <c:pt idx="14">
                  <c:v>-5.2680324983182612E-2</c:v>
                </c:pt>
                <c:pt idx="15">
                  <c:v>1.3406079640910538</c:v>
                </c:pt>
                <c:pt idx="16">
                  <c:v>1.2931305500506274</c:v>
                </c:pt>
                <c:pt idx="17">
                  <c:v>1.2602381901573072</c:v>
                </c:pt>
                <c:pt idx="18">
                  <c:v>0.37787261254158128</c:v>
                </c:pt>
                <c:pt idx="19">
                  <c:v>0.97075087669956339</c:v>
                </c:pt>
                <c:pt idx="20">
                  <c:v>0.31157094623983628</c:v>
                </c:pt>
                <c:pt idx="21">
                  <c:v>0.95237462117814653</c:v>
                </c:pt>
                <c:pt idx="22">
                  <c:v>1.0518123867417617</c:v>
                </c:pt>
                <c:pt idx="23">
                  <c:v>0.47975702459957642</c:v>
                </c:pt>
                <c:pt idx="24">
                  <c:v>0.64455793833838682</c:v>
                </c:pt>
                <c:pt idx="25">
                  <c:v>1.6852764723509426</c:v>
                </c:pt>
                <c:pt idx="26">
                  <c:v>1.4462100323440732</c:v>
                </c:pt>
                <c:pt idx="27">
                  <c:v>-0.5594468022590976</c:v>
                </c:pt>
                <c:pt idx="28">
                  <c:v>0.82167319701254971</c:v>
                </c:pt>
                <c:pt idx="29">
                  <c:v>1.0446658166195273</c:v>
                </c:pt>
                <c:pt idx="30">
                  <c:v>0.92267490184326606</c:v>
                </c:pt>
                <c:pt idx="31">
                  <c:v>0.20865270028130148</c:v>
                </c:pt>
                <c:pt idx="32">
                  <c:v>0.65554910274644518</c:v>
                </c:pt>
                <c:pt idx="33">
                  <c:v>-0.25479028980142449</c:v>
                </c:pt>
                <c:pt idx="34">
                  <c:v>0.76710591262918304</c:v>
                </c:pt>
                <c:pt idx="35">
                  <c:v>1.7176767460671765</c:v>
                </c:pt>
                <c:pt idx="36">
                  <c:v>0.47837448005326244</c:v>
                </c:pt>
                <c:pt idx="37">
                  <c:v>0.9225387867047844</c:v>
                </c:pt>
                <c:pt idx="38">
                  <c:v>1.3192314292536429</c:v>
                </c:pt>
                <c:pt idx="39">
                  <c:v>1.2201604631163152</c:v>
                </c:pt>
                <c:pt idx="40">
                  <c:v>1.103538990646791</c:v>
                </c:pt>
                <c:pt idx="41">
                  <c:v>-1.9199176169107117</c:v>
                </c:pt>
                <c:pt idx="42">
                  <c:v>1.0140211229553462</c:v>
                </c:pt>
                <c:pt idx="43">
                  <c:v>-0.55969319436847464</c:v>
                </c:pt>
                <c:pt idx="44">
                  <c:v>1.8599127279245757</c:v>
                </c:pt>
                <c:pt idx="45">
                  <c:v>1.0976863487816342</c:v>
                </c:pt>
                <c:pt idx="46">
                  <c:v>1.4908355178106403</c:v>
                </c:pt>
                <c:pt idx="47">
                  <c:v>1.0696749427327366</c:v>
                </c:pt>
                <c:pt idx="48">
                  <c:v>0.88128195355758765</c:v>
                </c:pt>
                <c:pt idx="49">
                  <c:v>8.2080318183697001E-2</c:v>
                </c:pt>
                <c:pt idx="50">
                  <c:v>1.3063914047513681</c:v>
                </c:pt>
                <c:pt idx="51">
                  <c:v>0.71668932247613304</c:v>
                </c:pt>
                <c:pt idx="52">
                  <c:v>1.106643332835781</c:v>
                </c:pt>
                <c:pt idx="53">
                  <c:v>0.77903977411156378</c:v>
                </c:pt>
                <c:pt idx="54">
                  <c:v>1.3811126176077271</c:v>
                </c:pt>
                <c:pt idx="55">
                  <c:v>1.4763108809929439</c:v>
                </c:pt>
                <c:pt idx="56">
                  <c:v>1.7246434691915773</c:v>
                </c:pt>
                <c:pt idx="57">
                  <c:v>1.806176014847876</c:v>
                </c:pt>
                <c:pt idx="58">
                  <c:v>1.2818519095034842</c:v>
                </c:pt>
                <c:pt idx="59">
                  <c:v>1.0646659942362253</c:v>
                </c:pt>
                <c:pt idx="60">
                  <c:v>0.84227448261458293</c:v>
                </c:pt>
                <c:pt idx="61">
                  <c:v>0.81585442169414879</c:v>
                </c:pt>
                <c:pt idx="62">
                  <c:v>0.29904232525269875</c:v>
                </c:pt>
                <c:pt idx="63">
                  <c:v>1.006459234339343</c:v>
                </c:pt>
                <c:pt idx="64">
                  <c:v>1.6137774693696746E-2</c:v>
                </c:pt>
                <c:pt idx="65">
                  <c:v>3.2437651117449826E-2</c:v>
                </c:pt>
                <c:pt idx="66">
                  <c:v>0.88867527837030591</c:v>
                </c:pt>
                <c:pt idx="67">
                  <c:v>-2.950683289449486E-2</c:v>
                </c:pt>
                <c:pt idx="68">
                  <c:v>0.67594397786196703</c:v>
                </c:pt>
                <c:pt idx="69">
                  <c:v>1.5446983631948292</c:v>
                </c:pt>
                <c:pt idx="70">
                  <c:v>1.5193338057799528</c:v>
                </c:pt>
                <c:pt idx="71">
                  <c:v>1.1788894931585905</c:v>
                </c:pt>
                <c:pt idx="72">
                  <c:v>8.3493501577144594E-2</c:v>
                </c:pt>
                <c:pt idx="73">
                  <c:v>0.35103187989087714</c:v>
                </c:pt>
                <c:pt idx="74">
                  <c:v>1.5773974621412363</c:v>
                </c:pt>
                <c:pt idx="75">
                  <c:v>-2.8337530682378737E-2</c:v>
                </c:pt>
                <c:pt idx="76">
                  <c:v>1.312755511973793</c:v>
                </c:pt>
                <c:pt idx="77">
                  <c:v>1.5755486555265499</c:v>
                </c:pt>
                <c:pt idx="78">
                  <c:v>0.91751397556243419</c:v>
                </c:pt>
                <c:pt idx="79">
                  <c:v>1.3565807227566242</c:v>
                </c:pt>
                <c:pt idx="80">
                  <c:v>0.16725800447401712</c:v>
                </c:pt>
                <c:pt idx="81">
                  <c:v>0.19906696773960039</c:v>
                </c:pt>
                <c:pt idx="82">
                  <c:v>0.73069209130125801</c:v>
                </c:pt>
                <c:pt idx="83">
                  <c:v>1.3914220066464671</c:v>
                </c:pt>
                <c:pt idx="84">
                  <c:v>0.65180411807902694</c:v>
                </c:pt>
                <c:pt idx="85">
                  <c:v>0.73833009344308753</c:v>
                </c:pt>
                <c:pt idx="86">
                  <c:v>-1.0986047511350437E-3</c:v>
                </c:pt>
                <c:pt idx="87">
                  <c:v>1.5763730340700712</c:v>
                </c:pt>
                <c:pt idx="88">
                  <c:v>0.74143541638769439</c:v>
                </c:pt>
                <c:pt idx="89">
                  <c:v>1.2832522514160503</c:v>
                </c:pt>
                <c:pt idx="90">
                  <c:v>0.54806878869503084</c:v>
                </c:pt>
                <c:pt idx="91">
                  <c:v>1.4924489868998785</c:v>
                </c:pt>
                <c:pt idx="92">
                  <c:v>1.4067692821638123</c:v>
                </c:pt>
                <c:pt idx="93">
                  <c:v>-0.45163429700461416</c:v>
                </c:pt>
                <c:pt idx="94">
                  <c:v>1.5504790006732643</c:v>
                </c:pt>
                <c:pt idx="95">
                  <c:v>1.2389975601962815</c:v>
                </c:pt>
                <c:pt idx="96">
                  <c:v>1.5582583173060236</c:v>
                </c:pt>
                <c:pt idx="97">
                  <c:v>1.4852195513446111</c:v>
                </c:pt>
                <c:pt idx="98">
                  <c:v>-0.69676444804517246</c:v>
                </c:pt>
                <c:pt idx="99">
                  <c:v>0.36098346429865125</c:v>
                </c:pt>
                <c:pt idx="100">
                  <c:v>1.7563832364107266</c:v>
                </c:pt>
                <c:pt idx="101">
                  <c:v>0.7342948086791512</c:v>
                </c:pt>
                <c:pt idx="102">
                  <c:v>0.41157297842588919</c:v>
                </c:pt>
                <c:pt idx="103">
                  <c:v>-3.2493094676818282E-2</c:v>
                </c:pt>
                <c:pt idx="104">
                  <c:v>5.1404868134208914E-2</c:v>
                </c:pt>
                <c:pt idx="105">
                  <c:v>0.5961449839765286</c:v>
                </c:pt>
                <c:pt idx="106">
                  <c:v>1.1911494273343983</c:v>
                </c:pt>
                <c:pt idx="107">
                  <c:v>0.53789152269975682</c:v>
                </c:pt>
                <c:pt idx="108">
                  <c:v>-0.93722467359642103</c:v>
                </c:pt>
                <c:pt idx="109">
                  <c:v>-0.22323192271935333</c:v>
                </c:pt>
                <c:pt idx="110">
                  <c:v>1.4331012962062195</c:v>
                </c:pt>
                <c:pt idx="111">
                  <c:v>0.10841523815272143</c:v>
                </c:pt>
                <c:pt idx="112">
                  <c:v>0.48882476357461091</c:v>
                </c:pt>
                <c:pt idx="113">
                  <c:v>0.96429781174119655</c:v>
                </c:pt>
                <c:pt idx="114">
                  <c:v>0.62676789503607988</c:v>
                </c:pt>
                <c:pt idx="115">
                  <c:v>0.42179057265955411</c:v>
                </c:pt>
                <c:pt idx="116">
                  <c:v>1.5341770169386453</c:v>
                </c:pt>
                <c:pt idx="117">
                  <c:v>1.6386333938069964</c:v>
                </c:pt>
                <c:pt idx="118">
                  <c:v>0.47173963336690139</c:v>
                </c:pt>
                <c:pt idx="119">
                  <c:v>0.60296883602688889</c:v>
                </c:pt>
                <c:pt idx="120">
                  <c:v>1.1753728935178638</c:v>
                </c:pt>
                <c:pt idx="121">
                  <c:v>1.3051338456416768</c:v>
                </c:pt>
                <c:pt idx="122">
                  <c:v>-0.16870200415161526</c:v>
                </c:pt>
                <c:pt idx="123">
                  <c:v>1.4699374435399102</c:v>
                </c:pt>
                <c:pt idx="124">
                  <c:v>1.6957677010578911</c:v>
                </c:pt>
                <c:pt idx="125">
                  <c:v>-4.3199913850528474E-2</c:v>
                </c:pt>
                <c:pt idx="126">
                  <c:v>1.2358438033757428</c:v>
                </c:pt>
                <c:pt idx="127">
                  <c:v>-1.5972024562030152</c:v>
                </c:pt>
                <c:pt idx="128">
                  <c:v>1.3353416080997749</c:v>
                </c:pt>
                <c:pt idx="129">
                  <c:v>0.62335846285674579</c:v>
                </c:pt>
                <c:pt idx="130">
                  <c:v>1.7217345971143596</c:v>
                </c:pt>
                <c:pt idx="131">
                  <c:v>1.057189938293301</c:v>
                </c:pt>
                <c:pt idx="132">
                  <c:v>0.2990226097877986</c:v>
                </c:pt>
                <c:pt idx="133">
                  <c:v>0.44314999182009263</c:v>
                </c:pt>
                <c:pt idx="134">
                  <c:v>1.5752147102187464</c:v>
                </c:pt>
                <c:pt idx="135">
                  <c:v>1.0475672372317331</c:v>
                </c:pt>
                <c:pt idx="136">
                  <c:v>1.5804229970560946</c:v>
                </c:pt>
                <c:pt idx="137">
                  <c:v>1.476797766564647</c:v>
                </c:pt>
                <c:pt idx="138">
                  <c:v>0.19934342695049689</c:v>
                </c:pt>
                <c:pt idx="139">
                  <c:v>0.95120591841217728</c:v>
                </c:pt>
                <c:pt idx="140">
                  <c:v>0.31524371952694541</c:v>
                </c:pt>
                <c:pt idx="141">
                  <c:v>0.30579372583197684</c:v>
                </c:pt>
                <c:pt idx="142">
                  <c:v>1.7245116133426861</c:v>
                </c:pt>
                <c:pt idx="143">
                  <c:v>-1.1972579287136462</c:v>
                </c:pt>
                <c:pt idx="144">
                  <c:v>0.32705406454694486</c:v>
                </c:pt>
                <c:pt idx="145">
                  <c:v>0.48909497422571702</c:v>
                </c:pt>
                <c:pt idx="146">
                  <c:v>0.5768535992751026</c:v>
                </c:pt>
                <c:pt idx="147">
                  <c:v>0.24419771780189578</c:v>
                </c:pt>
                <c:pt idx="148">
                  <c:v>-7.3526763102527995E-2</c:v>
                </c:pt>
                <c:pt idx="149">
                  <c:v>0.42849135069855121</c:v>
                </c:pt>
                <c:pt idx="150">
                  <c:v>0.35352439558409843</c:v>
                </c:pt>
                <c:pt idx="151">
                  <c:v>0.68909213466754671</c:v>
                </c:pt>
                <c:pt idx="152">
                  <c:v>0.38120873532977967</c:v>
                </c:pt>
                <c:pt idx="153">
                  <c:v>1.2231700655492672</c:v>
                </c:pt>
                <c:pt idx="154">
                  <c:v>1.1069677469647021</c:v>
                </c:pt>
                <c:pt idx="155">
                  <c:v>0.58561035571506548</c:v>
                </c:pt>
                <c:pt idx="156">
                  <c:v>0.69225279580633914</c:v>
                </c:pt>
                <c:pt idx="157">
                  <c:v>1.2615136457157823</c:v>
                </c:pt>
                <c:pt idx="158">
                  <c:v>1.2068728129712931</c:v>
                </c:pt>
                <c:pt idx="159">
                  <c:v>1.7872875570366979</c:v>
                </c:pt>
                <c:pt idx="160">
                  <c:v>0.85510081938379612</c:v>
                </c:pt>
                <c:pt idx="161">
                  <c:v>1.1844950198410911</c:v>
                </c:pt>
                <c:pt idx="162">
                  <c:v>0.44401037976904861</c:v>
                </c:pt>
                <c:pt idx="163">
                  <c:v>0.52555773335745271</c:v>
                </c:pt>
                <c:pt idx="164">
                  <c:v>0.97871533324226578</c:v>
                </c:pt>
                <c:pt idx="165">
                  <c:v>1.3402917547480646</c:v>
                </c:pt>
                <c:pt idx="166">
                  <c:v>0.55374005597195475</c:v>
                </c:pt>
                <c:pt idx="167">
                  <c:v>0.78287140040597158</c:v>
                </c:pt>
                <c:pt idx="168">
                  <c:v>0.94908161842032657</c:v>
                </c:pt>
                <c:pt idx="169">
                  <c:v>1.1939193039190885</c:v>
                </c:pt>
                <c:pt idx="170">
                  <c:v>0.3939724481877539</c:v>
                </c:pt>
                <c:pt idx="171">
                  <c:v>0.31799691685191783</c:v>
                </c:pt>
                <c:pt idx="172">
                  <c:v>7.3315640662471003E-3</c:v>
                </c:pt>
                <c:pt idx="173">
                  <c:v>7.8869147441031524E-3</c:v>
                </c:pt>
                <c:pt idx="174">
                  <c:v>0.54183521998008666</c:v>
                </c:pt>
                <c:pt idx="175">
                  <c:v>1.2347606012097678</c:v>
                </c:pt>
                <c:pt idx="176">
                  <c:v>1.1531209513726237</c:v>
                </c:pt>
                <c:pt idx="177">
                  <c:v>1.2554589637946125</c:v>
                </c:pt>
                <c:pt idx="178">
                  <c:v>0.95275540037899653</c:v>
                </c:pt>
                <c:pt idx="179">
                  <c:v>1.1634752526529493</c:v>
                </c:pt>
                <c:pt idx="180">
                  <c:v>0.94466719411353084</c:v>
                </c:pt>
                <c:pt idx="181">
                  <c:v>1.340533356854734</c:v>
                </c:pt>
                <c:pt idx="182">
                  <c:v>1.1385177709637622</c:v>
                </c:pt>
                <c:pt idx="183">
                  <c:v>-0.54999181248046336</c:v>
                </c:pt>
                <c:pt idx="184">
                  <c:v>0.53215261512839152</c:v>
                </c:pt>
                <c:pt idx="185">
                  <c:v>1.1780738202979071</c:v>
                </c:pt>
                <c:pt idx="186">
                  <c:v>-0.17277027043957363</c:v>
                </c:pt>
                <c:pt idx="187">
                  <c:v>1.1024057929944056</c:v>
                </c:pt>
                <c:pt idx="188">
                  <c:v>1.4848647386418812</c:v>
                </c:pt>
                <c:pt idx="189">
                  <c:v>0.26007595271744088</c:v>
                </c:pt>
                <c:pt idx="190">
                  <c:v>0.52135827711522309</c:v>
                </c:pt>
                <c:pt idx="191">
                  <c:v>1.6184376462496752</c:v>
                </c:pt>
                <c:pt idx="192">
                  <c:v>0.89541690827971876</c:v>
                </c:pt>
                <c:pt idx="193">
                  <c:v>-0.34501097264321917</c:v>
                </c:pt>
                <c:pt idx="194">
                  <c:v>0.95021523235896632</c:v>
                </c:pt>
                <c:pt idx="195">
                  <c:v>1.3800123798696515</c:v>
                </c:pt>
                <c:pt idx="196">
                  <c:v>1.2325670532426221</c:v>
                </c:pt>
                <c:pt idx="197">
                  <c:v>1.4225317009075906</c:v>
                </c:pt>
                <c:pt idx="198">
                  <c:v>0.60304854150467846</c:v>
                </c:pt>
                <c:pt idx="199">
                  <c:v>0.712021113922501</c:v>
                </c:pt>
              </c:numCache>
            </c:numRef>
          </c:xVal>
          <c:yVal>
            <c:numRef>
              <c:f>'Ex 5.3'!$I$9:$I$208</c:f>
              <c:numCache>
                <c:formatCode>General</c:formatCode>
                <c:ptCount val="200"/>
                <c:pt idx="0">
                  <c:v>0.31140990888038406</c:v>
                </c:pt>
                <c:pt idx="1">
                  <c:v>1.4880923263362802</c:v>
                </c:pt>
                <c:pt idx="2">
                  <c:v>-0.90348703701582589</c:v>
                </c:pt>
                <c:pt idx="3">
                  <c:v>-0.37778701270085818</c:v>
                </c:pt>
                <c:pt idx="4">
                  <c:v>-6.8849042454066312E-2</c:v>
                </c:pt>
                <c:pt idx="5">
                  <c:v>-1.0228321261036526</c:v>
                </c:pt>
                <c:pt idx="6">
                  <c:v>-1.0019509868815037</c:v>
                </c:pt>
                <c:pt idx="7">
                  <c:v>1.9871462915396865</c:v>
                </c:pt>
                <c:pt idx="8">
                  <c:v>-4.379243125769644E-2</c:v>
                </c:pt>
                <c:pt idx="9">
                  <c:v>0.40479426798281942</c:v>
                </c:pt>
                <c:pt idx="10">
                  <c:v>9.3948960933968692E-2</c:v>
                </c:pt>
                <c:pt idx="11">
                  <c:v>3.1275410739968611E-2</c:v>
                </c:pt>
                <c:pt idx="12">
                  <c:v>-0.63420337728936016</c:v>
                </c:pt>
                <c:pt idx="13">
                  <c:v>-1.5270583320354105</c:v>
                </c:pt>
                <c:pt idx="14">
                  <c:v>-1.3829941271006392</c:v>
                </c:pt>
                <c:pt idx="15">
                  <c:v>0.84841375522082119</c:v>
                </c:pt>
                <c:pt idx="16">
                  <c:v>0.71267336124007696</c:v>
                </c:pt>
                <c:pt idx="17">
                  <c:v>0.64957302229678349</c:v>
                </c:pt>
                <c:pt idx="18">
                  <c:v>-0.68078430267664325</c:v>
                </c:pt>
                <c:pt idx="19">
                  <c:v>0.18237375463848352</c:v>
                </c:pt>
                <c:pt idx="20">
                  <c:v>-0.79580101002689541</c:v>
                </c:pt>
                <c:pt idx="21">
                  <c:v>0.14434310613471857</c:v>
                </c:pt>
                <c:pt idx="22">
                  <c:v>0.2592929978290815</c:v>
                </c:pt>
                <c:pt idx="23">
                  <c:v>-0.51609447991924218</c:v>
                </c:pt>
                <c:pt idx="24">
                  <c:v>-0.27225085458216447</c:v>
                </c:pt>
                <c:pt idx="25">
                  <c:v>1.6128070814723268</c:v>
                </c:pt>
                <c:pt idx="26">
                  <c:v>1.0019509868815022</c:v>
                </c:pt>
                <c:pt idx="27">
                  <c:v>-1.8325718510313058</c:v>
                </c:pt>
                <c:pt idx="28">
                  <c:v>-5.6316317022151882E-2</c:v>
                </c:pt>
                <c:pt idx="29">
                  <c:v>0.2335050334137195</c:v>
                </c:pt>
                <c:pt idx="30">
                  <c:v>6.8849042454066312E-2</c:v>
                </c:pt>
                <c:pt idx="31">
                  <c:v>-0.92246241734752521</c:v>
                </c:pt>
                <c:pt idx="32">
                  <c:v>-0.24637853400043941</c:v>
                </c:pt>
                <c:pt idx="33">
                  <c:v>-1.6128070814723279</c:v>
                </c:pt>
                <c:pt idx="34">
                  <c:v>-0.11910821713417175</c:v>
                </c:pt>
                <c:pt idx="35">
                  <c:v>1.7123817106205157</c:v>
                </c:pt>
                <c:pt idx="36">
                  <c:v>-0.53043785845923541</c:v>
                </c:pt>
                <c:pt idx="37">
                  <c:v>5.6316317022151882E-2</c:v>
                </c:pt>
                <c:pt idx="38">
                  <c:v>0.77874873018302038</c:v>
                </c:pt>
                <c:pt idx="39">
                  <c:v>0.54489120823511805</c:v>
                </c:pt>
                <c:pt idx="40">
                  <c:v>0.35105258016089946</c:v>
                </c:pt>
                <c:pt idx="41">
                  <c:v>-2.6975095569769199</c:v>
                </c:pt>
                <c:pt idx="42">
                  <c:v>0.22067011655872479</c:v>
                </c:pt>
                <c:pt idx="43">
                  <c:v>-1.9041839786906032</c:v>
                </c:pt>
                <c:pt idx="44">
                  <c:v>2.6975095569769167</c:v>
                </c:pt>
                <c:pt idx="45">
                  <c:v>0.32456676785852062</c:v>
                </c:pt>
                <c:pt idx="46">
                  <c:v>1.1347334299493963</c:v>
                </c:pt>
                <c:pt idx="47">
                  <c:v>0.29830673829035242</c:v>
                </c:pt>
                <c:pt idx="48">
                  <c:v>-6.2541033315154067E-3</c:v>
                </c:pt>
                <c:pt idx="49">
                  <c:v>-1.0883353148179222</c:v>
                </c:pt>
                <c:pt idx="50">
                  <c:v>0.74530423031537718</c:v>
                </c:pt>
                <c:pt idx="51">
                  <c:v>-0.18237375463848368</c:v>
                </c:pt>
                <c:pt idx="52">
                  <c:v>0.36438724029913189</c:v>
                </c:pt>
                <c:pt idx="53">
                  <c:v>-0.10652016045293462</c:v>
                </c:pt>
                <c:pt idx="54">
                  <c:v>0.903487037015824</c:v>
                </c:pt>
                <c:pt idx="55">
                  <c:v>1.044169045588939</c:v>
                </c:pt>
                <c:pt idx="56">
                  <c:v>1.9041839786906027</c:v>
                </c:pt>
                <c:pt idx="57">
                  <c:v>2.3874422545356215</c:v>
                </c:pt>
                <c:pt idx="58">
                  <c:v>0.68078430267664325</c:v>
                </c:pt>
                <c:pt idx="59">
                  <c:v>0.28525458772371748</c:v>
                </c:pt>
                <c:pt idx="60">
                  <c:v>-3.1275410739968465E-2</c:v>
                </c:pt>
                <c:pt idx="61">
                  <c:v>-8.1392591716037396E-2</c:v>
                </c:pt>
                <c:pt idx="62">
                  <c:v>-0.83062125279067045</c:v>
                </c:pt>
                <c:pt idx="63">
                  <c:v>0.20787145065533047</c:v>
                </c:pt>
                <c:pt idx="64">
                  <c:v>-1.1588753792244371</c:v>
                </c:pt>
                <c:pt idx="65">
                  <c:v>-1.1347334299493967</c:v>
                </c:pt>
                <c:pt idx="66">
                  <c:v>6.2541033315154067E-3</c:v>
                </c:pt>
                <c:pt idx="67">
                  <c:v>-1.2912794713519373</c:v>
                </c:pt>
                <c:pt idx="68">
                  <c:v>-0.23350503341371939</c:v>
                </c:pt>
                <c:pt idx="69">
                  <c:v>1.2357086898512506</c:v>
                </c:pt>
                <c:pt idx="70">
                  <c:v>1.1837123561092817</c:v>
                </c:pt>
                <c:pt idx="71">
                  <c:v>0.47367940352453713</c:v>
                </c:pt>
                <c:pt idx="72">
                  <c:v>-1.0659922490614977</c:v>
                </c:pt>
                <c:pt idx="73">
                  <c:v>-0.72889177851677778</c:v>
                </c:pt>
                <c:pt idx="74">
                  <c:v>1.4163036257244219</c:v>
                </c:pt>
                <c:pt idx="75">
                  <c:v>-1.263006548446578</c:v>
                </c:pt>
                <c:pt idx="76">
                  <c:v>0.76191994645949412</c:v>
                </c:pt>
                <c:pt idx="77">
                  <c:v>1.3511521260686539</c:v>
                </c:pt>
                <c:pt idx="78">
                  <c:v>4.3792431257696302E-2</c:v>
                </c:pt>
                <c:pt idx="79">
                  <c:v>0.86647898678975666</c:v>
                </c:pt>
                <c:pt idx="80">
                  <c:v>-0.98149782715935407</c:v>
                </c:pt>
                <c:pt idx="81">
                  <c:v>-0.96144723227760642</c:v>
                </c:pt>
                <c:pt idx="82">
                  <c:v>-0.16967026370190372</c:v>
                </c:pt>
                <c:pt idx="83">
                  <c:v>0.92246241734752488</c:v>
                </c:pt>
                <c:pt idx="84">
                  <c:v>-0.2592929978290815</c:v>
                </c:pt>
                <c:pt idx="85">
                  <c:v>-0.14434310613471857</c:v>
                </c:pt>
                <c:pt idx="86">
                  <c:v>-1.2357086898512508</c:v>
                </c:pt>
                <c:pt idx="87">
                  <c:v>1.3829941271006372</c:v>
                </c:pt>
                <c:pt idx="88">
                  <c:v>-0.13171517670012142</c:v>
                </c:pt>
                <c:pt idx="89">
                  <c:v>0.69664027541452611</c:v>
                </c:pt>
                <c:pt idx="90">
                  <c:v>-0.40479426798281953</c:v>
                </c:pt>
                <c:pt idx="91">
                  <c:v>1.1588753792244366</c:v>
                </c:pt>
                <c:pt idx="92">
                  <c:v>0.94177590213267615</c:v>
                </c:pt>
                <c:pt idx="93">
                  <c:v>-1.712381710620517</c:v>
                </c:pt>
                <c:pt idx="94">
                  <c:v>1.2630065484465773</c:v>
                </c:pt>
                <c:pt idx="95">
                  <c:v>0.61898211112271218</c:v>
                </c:pt>
                <c:pt idx="96">
                  <c:v>1.2912794713519364</c:v>
                </c:pt>
                <c:pt idx="97">
                  <c:v>1.1112353339257335</c:v>
                </c:pt>
                <c:pt idx="98">
                  <c:v>-1.9871462915396887</c:v>
                </c:pt>
                <c:pt idx="99">
                  <c:v>-0.69664027541452611</c:v>
                </c:pt>
                <c:pt idx="100">
                  <c:v>2.0865796576126199</c:v>
                </c:pt>
                <c:pt idx="101">
                  <c:v>-0.15699409614643037</c:v>
                </c:pt>
                <c:pt idx="102">
                  <c:v>-0.61898211112271218</c:v>
                </c:pt>
                <c:pt idx="103">
                  <c:v>-1.3206240594830998</c:v>
                </c:pt>
                <c:pt idx="104">
                  <c:v>-1.1112353339257341</c:v>
                </c:pt>
                <c:pt idx="105">
                  <c:v>-0.33778005379514503</c:v>
                </c:pt>
                <c:pt idx="106">
                  <c:v>0.50185650440009322</c:v>
                </c:pt>
                <c:pt idx="107">
                  <c:v>-0.43210009909512009</c:v>
                </c:pt>
                <c:pt idx="108">
                  <c:v>-2.0865796576126225</c:v>
                </c:pt>
                <c:pt idx="109">
                  <c:v>-1.5684915216655271</c:v>
                </c:pt>
                <c:pt idx="110">
                  <c:v>0.98149782715935407</c:v>
                </c:pt>
                <c:pt idx="111">
                  <c:v>-1.0441690455889392</c:v>
                </c:pt>
                <c:pt idx="112">
                  <c:v>-0.50185650440009355</c:v>
                </c:pt>
                <c:pt idx="113">
                  <c:v>0.16967026370190358</c:v>
                </c:pt>
                <c:pt idx="114">
                  <c:v>-0.28525458772371731</c:v>
                </c:pt>
                <c:pt idx="115">
                  <c:v>-0.60390292558359804</c:v>
                </c:pt>
                <c:pt idx="116">
                  <c:v>1.2093018348920097</c:v>
                </c:pt>
                <c:pt idx="117">
                  <c:v>1.5684915216655266</c:v>
                </c:pt>
                <c:pt idx="118">
                  <c:v>-0.54489120823511805</c:v>
                </c:pt>
                <c:pt idx="119">
                  <c:v>-0.32456676785852062</c:v>
                </c:pt>
                <c:pt idx="120">
                  <c:v>0.44587350369822742</c:v>
                </c:pt>
                <c:pt idx="121">
                  <c:v>0.72889177851677733</c:v>
                </c:pt>
                <c:pt idx="122">
                  <c:v>-1.4512631910577392</c:v>
                </c:pt>
                <c:pt idx="123">
                  <c:v>1.0228321261036524</c:v>
                </c:pt>
                <c:pt idx="124">
                  <c:v>1.6605374163770477</c:v>
                </c:pt>
                <c:pt idx="125">
                  <c:v>-1.3511521260686532</c:v>
                </c:pt>
                <c:pt idx="126">
                  <c:v>0.60390292558359793</c:v>
                </c:pt>
                <c:pt idx="127">
                  <c:v>-2.3874422545356238</c:v>
                </c:pt>
                <c:pt idx="128">
                  <c:v>0.79580101002689552</c:v>
                </c:pt>
                <c:pt idx="129">
                  <c:v>-0.29830673829035226</c:v>
                </c:pt>
                <c:pt idx="130">
                  <c:v>1.7692851078409648</c:v>
                </c:pt>
                <c:pt idx="131">
                  <c:v>0.27225085458216447</c:v>
                </c:pt>
                <c:pt idx="132">
                  <c:v>-0.8484137552208213</c:v>
                </c:pt>
                <c:pt idx="133">
                  <c:v>-0.57414709947414488</c:v>
                </c:pt>
                <c:pt idx="134">
                  <c:v>1.3206240594830998</c:v>
                </c:pt>
                <c:pt idx="135">
                  <c:v>0.24637853400043935</c:v>
                </c:pt>
                <c:pt idx="136">
                  <c:v>1.4512631910577387</c:v>
                </c:pt>
                <c:pt idx="137">
                  <c:v>1.0659922490614977</c:v>
                </c:pt>
                <c:pt idx="138">
                  <c:v>-0.94177590213267803</c:v>
                </c:pt>
                <c:pt idx="139">
                  <c:v>0.13171517670012142</c:v>
                </c:pt>
                <c:pt idx="140">
                  <c:v>-0.77874873018302038</c:v>
                </c:pt>
                <c:pt idx="141">
                  <c:v>-0.81308789770500423</c:v>
                </c:pt>
                <c:pt idx="142">
                  <c:v>1.8325718510313052</c:v>
                </c:pt>
                <c:pt idx="143">
                  <c:v>-2.21229761517945</c:v>
                </c:pt>
                <c:pt idx="144">
                  <c:v>-0.74530423031537774</c:v>
                </c:pt>
                <c:pt idx="145">
                  <c:v>-0.48771954888450458</c:v>
                </c:pt>
                <c:pt idx="146">
                  <c:v>-0.36438724029913205</c:v>
                </c:pt>
                <c:pt idx="147">
                  <c:v>-0.88483152301530998</c:v>
                </c:pt>
                <c:pt idx="148">
                  <c:v>-1.4163036257244224</c:v>
                </c:pt>
                <c:pt idx="149">
                  <c:v>-0.58895982595082241</c:v>
                </c:pt>
                <c:pt idx="150">
                  <c:v>-0.71267336124007763</c:v>
                </c:pt>
                <c:pt idx="151">
                  <c:v>-0.22067011655872468</c:v>
                </c:pt>
                <c:pt idx="152">
                  <c:v>-0.66509767139499976</c:v>
                </c:pt>
                <c:pt idx="153">
                  <c:v>0.55945929566790242</c:v>
                </c:pt>
                <c:pt idx="154">
                  <c:v>0.37778701270085813</c:v>
                </c:pt>
                <c:pt idx="155">
                  <c:v>-0.35105258016089946</c:v>
                </c:pt>
                <c:pt idx="156">
                  <c:v>-0.20787145065533047</c:v>
                </c:pt>
                <c:pt idx="157">
                  <c:v>0.66509767139499953</c:v>
                </c:pt>
                <c:pt idx="158">
                  <c:v>0.5304378584592353</c:v>
                </c:pt>
                <c:pt idx="159">
                  <c:v>2.2122976151794482</c:v>
                </c:pt>
                <c:pt idx="160">
                  <c:v>-1.8763288596579355E-2</c:v>
                </c:pt>
                <c:pt idx="161">
                  <c:v>0.48771954888450414</c:v>
                </c:pt>
                <c:pt idx="162">
                  <c:v>-0.55945929566790298</c:v>
                </c:pt>
                <c:pt idx="163">
                  <c:v>-0.45973202050225354</c:v>
                </c:pt>
                <c:pt idx="164">
                  <c:v>0.19510674636432496</c:v>
                </c:pt>
                <c:pt idx="165">
                  <c:v>0.81308789770500389</c:v>
                </c:pt>
                <c:pt idx="166">
                  <c:v>-0.39125496660919462</c:v>
                </c:pt>
                <c:pt idx="167">
                  <c:v>-9.3948960933968581E-2</c:v>
                </c:pt>
                <c:pt idx="168">
                  <c:v>0.10652016045293451</c:v>
                </c:pt>
                <c:pt idx="169">
                  <c:v>0.51609447991924207</c:v>
                </c:pt>
                <c:pt idx="170">
                  <c:v>-0.64957302229678393</c:v>
                </c:pt>
                <c:pt idx="171">
                  <c:v>-0.76191994645949512</c:v>
                </c:pt>
                <c:pt idx="172">
                  <c:v>-1.2093018348920097</c:v>
                </c:pt>
                <c:pt idx="173">
                  <c:v>-1.1837123561092822</c:v>
                </c:pt>
                <c:pt idx="174">
                  <c:v>-0.41840818585089429</c:v>
                </c:pt>
                <c:pt idx="175">
                  <c:v>0.58895982595082219</c:v>
                </c:pt>
                <c:pt idx="176">
                  <c:v>0.41840818585089401</c:v>
                </c:pt>
                <c:pt idx="177">
                  <c:v>0.63420337728935972</c:v>
                </c:pt>
                <c:pt idx="178">
                  <c:v>0.15699409614643048</c:v>
                </c:pt>
                <c:pt idx="179">
                  <c:v>0.43210009909511987</c:v>
                </c:pt>
                <c:pt idx="180">
                  <c:v>8.1392591716037396E-2</c:v>
                </c:pt>
                <c:pt idx="181">
                  <c:v>0.83062125279066967</c:v>
                </c:pt>
                <c:pt idx="182">
                  <c:v>0.39125496660919462</c:v>
                </c:pt>
                <c:pt idx="183">
                  <c:v>-1.7692851078409655</c:v>
                </c:pt>
                <c:pt idx="184">
                  <c:v>-0.44587350369822754</c:v>
                </c:pt>
                <c:pt idx="185">
                  <c:v>0.45973202050225337</c:v>
                </c:pt>
                <c:pt idx="186">
                  <c:v>-1.4880923263362802</c:v>
                </c:pt>
                <c:pt idx="187">
                  <c:v>0.33778005379514503</c:v>
                </c:pt>
                <c:pt idx="188">
                  <c:v>1.088335314817922</c:v>
                </c:pt>
                <c:pt idx="189">
                  <c:v>-0.86647898678975677</c:v>
                </c:pt>
                <c:pt idx="190">
                  <c:v>-0.47367940352453747</c:v>
                </c:pt>
                <c:pt idx="191">
                  <c:v>1.5270583320354101</c:v>
                </c:pt>
                <c:pt idx="192">
                  <c:v>1.8763288596579494E-2</c:v>
                </c:pt>
                <c:pt idx="193">
                  <c:v>-1.6605374163770485</c:v>
                </c:pt>
                <c:pt idx="194">
                  <c:v>0.11910821713417175</c:v>
                </c:pt>
                <c:pt idx="195">
                  <c:v>0.88483152301530998</c:v>
                </c:pt>
                <c:pt idx="196">
                  <c:v>0.57414709947414444</c:v>
                </c:pt>
                <c:pt idx="197">
                  <c:v>0.96144723227760742</c:v>
                </c:pt>
                <c:pt idx="198">
                  <c:v>-0.31140990888038428</c:v>
                </c:pt>
                <c:pt idx="199">
                  <c:v>-0.19510674636432496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5.3'!$S$59</c:f>
              <c:strCache>
                <c:ptCount val="1"/>
                <c:pt idx="0">
                  <c:v>fit: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'Ex 5.3'!$S$60:$S$61</c:f>
              <c:numCache>
                <c:formatCode>General</c:formatCode>
                <c:ptCount val="2"/>
                <c:pt idx="0">
                  <c:v>2.741411352012229</c:v>
                </c:pt>
                <c:pt idx="1">
                  <c:v>-1.1778762593440981</c:v>
                </c:pt>
              </c:numCache>
            </c:numRef>
          </c:xVal>
          <c:yVal>
            <c:numRef>
              <c:f>'Ex 5.3'!$T$60:$T$61</c:f>
              <c:numCache>
                <c:formatCode>General</c:formatCode>
                <c:ptCount val="2"/>
                <c:pt idx="0">
                  <c:v>3</c:v>
                </c:pt>
                <c:pt idx="1">
                  <c:v>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830528"/>
        <c:axId val="337183872"/>
      </c:scatterChart>
      <c:valAx>
        <c:axId val="32783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ln Data</a:t>
                </a:r>
              </a:p>
            </c:rich>
          </c:tx>
          <c:layout>
            <c:manualLayout>
              <c:xMode val="edge"/>
              <c:yMode val="edge"/>
              <c:x val="0.47426849128828052"/>
              <c:y val="0.897254817357680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37183872"/>
        <c:crosses val="autoZero"/>
        <c:crossBetween val="midCat"/>
      </c:valAx>
      <c:valAx>
        <c:axId val="337183872"/>
        <c:scaling>
          <c:orientation val="minMax"/>
          <c:max val="3"/>
          <c:min val="-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Probit</a:t>
                </a:r>
              </a:p>
            </c:rich>
          </c:tx>
          <c:layout>
            <c:manualLayout>
              <c:xMode val="edge"/>
              <c:yMode val="edge"/>
              <c:x val="7.2304706837150482E-3"/>
              <c:y val="0.3733636958375361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278305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7</xdr:row>
      <xdr:rowOff>114300</xdr:rowOff>
    </xdr:from>
    <xdr:to>
      <xdr:col>15</xdr:col>
      <xdr:colOff>552450</xdr:colOff>
      <xdr:row>26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123825</xdr:colOff>
      <xdr:row>26</xdr:row>
      <xdr:rowOff>142875</xdr:rowOff>
    </xdr:from>
    <xdr:to>
      <xdr:col>15</xdr:col>
      <xdr:colOff>561975</xdr:colOff>
      <xdr:row>45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34699</xdr:colOff>
      <xdr:row>22</xdr:row>
      <xdr:rowOff>94799</xdr:rowOff>
    </xdr:from>
    <xdr:to>
      <xdr:col>17</xdr:col>
      <xdr:colOff>499610</xdr:colOff>
      <xdr:row>37</xdr:row>
      <xdr:rowOff>94796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33337</xdr:colOff>
      <xdr:row>6</xdr:row>
      <xdr:rowOff>66676</xdr:rowOff>
    </xdr:from>
    <xdr:to>
      <xdr:col>17</xdr:col>
      <xdr:colOff>498248</xdr:colOff>
      <xdr:row>21</xdr:row>
      <xdr:rowOff>66674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47625</xdr:colOff>
      <xdr:row>38</xdr:row>
      <xdr:rowOff>47625</xdr:rowOff>
    </xdr:from>
    <xdr:to>
      <xdr:col>17</xdr:col>
      <xdr:colOff>512536</xdr:colOff>
      <xdr:row>53</xdr:row>
      <xdr:rowOff>47623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47625</xdr:colOff>
      <xdr:row>54</xdr:row>
      <xdr:rowOff>76200</xdr:rowOff>
    </xdr:from>
    <xdr:to>
      <xdr:col>17</xdr:col>
      <xdr:colOff>512536</xdr:colOff>
      <xdr:row>69</xdr:row>
      <xdr:rowOff>76198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CE%20510%20Lecture%205,%20Plotting%203%20-%20Solu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5.1"/>
      <sheetName val="Ex 5.2"/>
      <sheetName val="Ex 5.3"/>
    </sheetNames>
    <sheetDataSet>
      <sheetData sheetId="0"/>
      <sheetData sheetId="1">
        <row r="5">
          <cell r="B5">
            <v>2.0431643866123097</v>
          </cell>
          <cell r="C5">
            <v>1.3480182646885424</v>
          </cell>
        </row>
        <row r="6">
          <cell r="B6">
            <v>1.0672947099401078</v>
          </cell>
          <cell r="C6">
            <v>0.64818691320822996</v>
          </cell>
        </row>
        <row r="7">
          <cell r="B7">
            <v>-0.67778344154149928</v>
          </cell>
          <cell r="C7">
            <v>-1.2169340497460537</v>
          </cell>
        </row>
        <row r="8">
          <cell r="B8">
            <v>-1.5549109336639055</v>
          </cell>
          <cell r="C8">
            <v>-1.1675773615324945</v>
          </cell>
        </row>
        <row r="9">
          <cell r="B9">
            <v>1.3354053357439082</v>
          </cell>
          <cell r="C9">
            <v>1.2396031302084283</v>
          </cell>
        </row>
        <row r="10">
          <cell r="B10">
            <v>1.0352362554358003</v>
          </cell>
          <cell r="C10">
            <v>1.2648486847785267</v>
          </cell>
        </row>
        <row r="11">
          <cell r="B11">
            <v>0.51045849176848335</v>
          </cell>
          <cell r="C11">
            <v>0.84353485746391144</v>
          </cell>
        </row>
        <row r="12">
          <cell r="B12">
            <v>0.69622249524224766</v>
          </cell>
          <cell r="C12">
            <v>0.29045644112842894</v>
          </cell>
        </row>
        <row r="13">
          <cell r="B13">
            <v>0.26599066910818542</v>
          </cell>
          <cell r="C13">
            <v>-0.23405578211509356</v>
          </cell>
        </row>
        <row r="14">
          <cell r="B14">
            <v>1.5227660448699121</v>
          </cell>
          <cell r="C14">
            <v>0.48801458154154187</v>
          </cell>
        </row>
        <row r="15">
          <cell r="B15">
            <v>-1.4059404759231924</v>
          </cell>
          <cell r="C15">
            <v>-0.40367237220223273</v>
          </cell>
        </row>
        <row r="16">
          <cell r="B16">
            <v>-1.7017017626606112</v>
          </cell>
          <cell r="C16">
            <v>-1.0634962144490097</v>
          </cell>
        </row>
        <row r="17">
          <cell r="B17">
            <v>0.82482835412866662</v>
          </cell>
          <cell r="C17">
            <v>0.40828545496759389</v>
          </cell>
        </row>
        <row r="18">
          <cell r="B18">
            <v>0.90543338865630962</v>
          </cell>
          <cell r="C18">
            <v>1.1597272805859098</v>
          </cell>
          <cell r="I18">
            <v>0.40577855502749832</v>
          </cell>
          <cell r="J18">
            <v>0.6337652889140245</v>
          </cell>
        </row>
        <row r="19">
          <cell r="B19">
            <v>1.2823917377623995</v>
          </cell>
          <cell r="C19">
            <v>0.63849834348126422</v>
          </cell>
          <cell r="I19">
            <v>2.3252422824814634</v>
          </cell>
          <cell r="J19">
            <v>1.3144410005280542</v>
          </cell>
        </row>
        <row r="20">
          <cell r="B20">
            <v>-2.6666919291460753</v>
          </cell>
          <cell r="C20">
            <v>-1.6663012868234337</v>
          </cell>
          <cell r="I20">
            <v>-0.54557006275671627</v>
          </cell>
          <cell r="J20">
            <v>0.14568184938307316</v>
          </cell>
        </row>
        <row r="21">
          <cell r="B21">
            <v>0.75802404443531546</v>
          </cell>
          <cell r="C21">
            <v>-0.17095293258017635</v>
          </cell>
          <cell r="I21">
            <v>0.3083506328371205</v>
          </cell>
          <cell r="J21">
            <v>-0.26848206407415076</v>
          </cell>
        </row>
        <row r="22">
          <cell r="B22">
            <v>-0.51644644165286491</v>
          </cell>
          <cell r="C22">
            <v>-0.27492296202955036</v>
          </cell>
          <cell r="I22">
            <v>0.94097942811269786</v>
          </cell>
          <cell r="J22">
            <v>1.1418136456082828</v>
          </cell>
        </row>
        <row r="23">
          <cell r="B23">
            <v>2.4527663085735418</v>
          </cell>
          <cell r="C23">
            <v>1.6562819175038546</v>
          </cell>
          <cell r="I23">
            <v>1.0242313382422605</v>
          </cell>
          <cell r="J23">
            <v>0.33312879366190529</v>
          </cell>
        </row>
        <row r="24">
          <cell r="B24">
            <v>0.24429803861016286</v>
          </cell>
          <cell r="C24">
            <v>0.56721473798208799</v>
          </cell>
          <cell r="I24">
            <v>-0.43066584682281861</v>
          </cell>
          <cell r="J24">
            <v>-0.47134621436828794</v>
          </cell>
        </row>
        <row r="25">
          <cell r="B25">
            <v>0.11078294300454643</v>
          </cell>
          <cell r="C25">
            <v>-0.20393895382471353</v>
          </cell>
          <cell r="I25">
            <v>-3.1350138152978442</v>
          </cell>
          <cell r="J25">
            <v>-2.5096497401842632</v>
          </cell>
        </row>
        <row r="26">
          <cell r="B26">
            <v>-0.87226500903552784</v>
          </cell>
          <cell r="C26">
            <v>-0.9512665547308784</v>
          </cell>
          <cell r="I26">
            <v>-3.1046018638019071</v>
          </cell>
          <cell r="J26">
            <v>-2.2465011759890694</v>
          </cell>
        </row>
        <row r="27">
          <cell r="B27">
            <v>3.2029701842527629</v>
          </cell>
          <cell r="C27">
            <v>2.0955825258309213</v>
          </cell>
          <cell r="I27">
            <v>2.7625554582335243</v>
          </cell>
          <cell r="J27">
            <v>1.5975446307894074</v>
          </cell>
        </row>
        <row r="28">
          <cell r="B28">
            <v>1.7954656868805379</v>
          </cell>
          <cell r="C28">
            <v>1.2564597872983085</v>
          </cell>
          <cell r="I28">
            <v>-2.2869198171225182</v>
          </cell>
          <cell r="J28">
            <v>-1.4820987441407598</v>
          </cell>
        </row>
        <row r="29">
          <cell r="B29">
            <v>-8.8918358451504087E-2</v>
          </cell>
          <cell r="C29">
            <v>-0.18716793545990565</v>
          </cell>
          <cell r="I29">
            <v>-1.0456832663809992</v>
          </cell>
          <cell r="J29">
            <v>-0.25368679495168811</v>
          </cell>
        </row>
        <row r="30">
          <cell r="B30">
            <v>-0.52511800989186597</v>
          </cell>
          <cell r="C30">
            <v>-0.56670533020350089</v>
          </cell>
          <cell r="I30">
            <v>9.3316567994967167E-2</v>
          </cell>
          <cell r="J30">
            <v>-0.46809755649164886</v>
          </cell>
        </row>
        <row r="31">
          <cell r="B31">
            <v>1.6773129501459965</v>
          </cell>
          <cell r="C31">
            <v>1.2697309939002135</v>
          </cell>
          <cell r="I31">
            <v>-2.4367052503152151</v>
          </cell>
          <cell r="J31">
            <v>-1.5979696874170737</v>
          </cell>
        </row>
        <row r="32">
          <cell r="B32">
            <v>-0.27864620762837605</v>
          </cell>
          <cell r="C32">
            <v>0.61589718725964504</v>
          </cell>
          <cell r="I32">
            <v>-1.7455407041284698</v>
          </cell>
          <cell r="J32">
            <v>-1.742485176098064</v>
          </cell>
        </row>
        <row r="33">
          <cell r="B33">
            <v>-2.6927460568588297</v>
          </cell>
          <cell r="C33">
            <v>-2.0094406315674576</v>
          </cell>
          <cell r="I33">
            <v>-0.36203701982755027</v>
          </cell>
          <cell r="J33">
            <v>-1.9122040212846886E-2</v>
          </cell>
        </row>
        <row r="34">
          <cell r="B34">
            <v>-0.68154620802124988</v>
          </cell>
          <cell r="C34">
            <v>-0.68421033700802836</v>
          </cell>
          <cell r="I34">
            <v>1.3974923192088933</v>
          </cell>
          <cell r="J34">
            <v>0.50430176791197767</v>
          </cell>
        </row>
        <row r="35">
          <cell r="B35">
            <v>1.5260996425104782</v>
          </cell>
          <cell r="C35">
            <v>0.82224963507571724</v>
          </cell>
          <cell r="I35">
            <v>-4.4418935329376401E-2</v>
          </cell>
          <cell r="J35">
            <v>0.28260524841334089</v>
          </cell>
        </row>
        <row r="36">
          <cell r="B36">
            <v>-2.4084007678876622</v>
          </cell>
          <cell r="C36">
            <v>-1.4855438835378354</v>
          </cell>
          <cell r="I36">
            <v>0.7479001966317167</v>
          </cell>
          <cell r="J36">
            <v>0.35591710744996063</v>
          </cell>
        </row>
        <row r="37">
          <cell r="B37">
            <v>-2.2932880844786871</v>
          </cell>
          <cell r="C37">
            <v>-1.060522496726076</v>
          </cell>
          <cell r="I37">
            <v>1.3177603430418314</v>
          </cell>
          <cell r="J37">
            <v>1.2396721164148425</v>
          </cell>
        </row>
        <row r="38">
          <cell r="B38">
            <v>-0.66482563124907823</v>
          </cell>
          <cell r="C38">
            <v>-0.29573870125402313</v>
          </cell>
          <cell r="I38">
            <v>-2.0959371085628047</v>
          </cell>
          <cell r="J38">
            <v>-1.0859644859465571</v>
          </cell>
        </row>
        <row r="39">
          <cell r="B39">
            <v>-1.4134607869494864</v>
          </cell>
          <cell r="C39">
            <v>-0.96915007767752326</v>
          </cell>
          <cell r="I39">
            <v>-1.3262548497408624</v>
          </cell>
          <cell r="J39">
            <v>-0.46000849598107879</v>
          </cell>
        </row>
        <row r="40">
          <cell r="B40">
            <v>0.25167183098641077</v>
          </cell>
          <cell r="C40">
            <v>0.58290723964790137</v>
          </cell>
          <cell r="I40">
            <v>-0.45349117471884287</v>
          </cell>
          <cell r="J40">
            <v>-0.28770511239801011</v>
          </cell>
        </row>
        <row r="41">
          <cell r="B41">
            <v>-0.80987951272223624</v>
          </cell>
          <cell r="C41">
            <v>-0.79550301046985994</v>
          </cell>
          <cell r="I41">
            <v>-0.81680375564485441</v>
          </cell>
          <cell r="J41">
            <v>-0.65717346840232693</v>
          </cell>
        </row>
        <row r="42">
          <cell r="B42">
            <v>-1.6839881323966601</v>
          </cell>
          <cell r="C42">
            <v>-0.48199433776342682</v>
          </cell>
          <cell r="I42">
            <v>-0.17196328451760926</v>
          </cell>
          <cell r="J42">
            <v>0.21999021152226689</v>
          </cell>
        </row>
        <row r="43">
          <cell r="B43">
            <v>0.56107349184444189</v>
          </cell>
          <cell r="C43">
            <v>0.11896481521931856</v>
          </cell>
          <cell r="I43">
            <v>-9.7610598198687018E-2</v>
          </cell>
          <cell r="J43">
            <v>-0.15831031515961069</v>
          </cell>
        </row>
        <row r="44">
          <cell r="B44">
            <v>-0.75020148470534709</v>
          </cell>
          <cell r="C44">
            <v>-0.80612390148978508</v>
          </cell>
          <cell r="I44">
            <v>1.878916071140704</v>
          </cell>
          <cell r="J44">
            <v>0.79376323414663119</v>
          </cell>
        </row>
        <row r="45">
          <cell r="B45">
            <v>-1.2613917115234674</v>
          </cell>
          <cell r="C45">
            <v>-0.83376456744486882</v>
          </cell>
          <cell r="I45">
            <v>0.11832970836512743</v>
          </cell>
          <cell r="J45">
            <v>5.5890178942326771E-2</v>
          </cell>
        </row>
        <row r="46">
          <cell r="B46">
            <v>2.8835549379051195E-2</v>
          </cell>
          <cell r="C46">
            <v>-4.2762730277866659E-2</v>
          </cell>
          <cell r="I46">
            <v>1.3693217500180497</v>
          </cell>
          <cell r="J46">
            <v>1.3316870105332694</v>
          </cell>
        </row>
        <row r="47">
          <cell r="B47">
            <v>1.2339036720555634</v>
          </cell>
          <cell r="C47">
            <v>0.68454024447255768</v>
          </cell>
          <cell r="I47">
            <v>0.51846202042388057</v>
          </cell>
          <cell r="J47">
            <v>0.7014709743247296</v>
          </cell>
        </row>
        <row r="48">
          <cell r="B48">
            <v>-1.7846432154081999</v>
          </cell>
          <cell r="C48">
            <v>-1.2924756004689348</v>
          </cell>
          <cell r="I48">
            <v>-1.7179385881874913</v>
          </cell>
          <cell r="J48">
            <v>-1.1533776039011236</v>
          </cell>
        </row>
        <row r="49">
          <cell r="B49">
            <v>2.2743814988033235</v>
          </cell>
          <cell r="C49">
            <v>0.95219984741917552</v>
          </cell>
          <cell r="I49">
            <v>-0.77300743969816432</v>
          </cell>
          <cell r="J49">
            <v>-0.36713982767466735</v>
          </cell>
        </row>
        <row r="50">
          <cell r="B50">
            <v>0.12347247715058216</v>
          </cell>
          <cell r="C50">
            <v>3.7423493469186622E-2</v>
          </cell>
          <cell r="I50">
            <v>2.1799601964201645</v>
          </cell>
          <cell r="J50">
            <v>2.0092419382309927</v>
          </cell>
        </row>
        <row r="51">
          <cell r="B51">
            <v>0.112259432675665</v>
          </cell>
          <cell r="C51">
            <v>0.10547888858558173</v>
          </cell>
          <cell r="I51">
            <v>1.8790325418155065</v>
          </cell>
          <cell r="J51">
            <v>1.6472778937902368</v>
          </cell>
        </row>
        <row r="52">
          <cell r="B52">
            <v>8.4027796140751648E-2</v>
          </cell>
          <cell r="C52">
            <v>0.44158545726362974</v>
          </cell>
          <cell r="I52">
            <v>-0.4066895223555354</v>
          </cell>
          <cell r="J52">
            <v>-0.40522071369978852</v>
          </cell>
        </row>
        <row r="53">
          <cell r="B53">
            <v>-0.98826860769723546</v>
          </cell>
          <cell r="C53">
            <v>-0.77576695958263431</v>
          </cell>
          <cell r="I53">
            <v>1.2075991935031898</v>
          </cell>
          <cell r="J53">
            <v>-0.1331024254312474</v>
          </cell>
        </row>
        <row r="54">
          <cell r="B54">
            <v>2.2680202762530275</v>
          </cell>
          <cell r="C54">
            <v>1.4267546954265471</v>
          </cell>
          <cell r="I54">
            <v>-0.60656838536739299</v>
          </cell>
          <cell r="J54">
            <v>-5.5396189085999858E-2</v>
          </cell>
        </row>
        <row r="55">
          <cell r="B55">
            <v>-2.4909532850673219</v>
          </cell>
          <cell r="C55">
            <v>-1.5717296249277652</v>
          </cell>
          <cell r="I55">
            <v>-9.9402055169397291E-2</v>
          </cell>
          <cell r="J55">
            <v>0.22099437290928362</v>
          </cell>
        </row>
        <row r="56">
          <cell r="B56">
            <v>1.6903405250155141</v>
          </cell>
          <cell r="C56">
            <v>1.0206649871371836</v>
          </cell>
          <cell r="I56">
            <v>0.77500449611482847</v>
          </cell>
          <cell r="J56">
            <v>0.2763049614546137</v>
          </cell>
        </row>
        <row r="57">
          <cell r="B57">
            <v>-0.18871325592974075</v>
          </cell>
          <cell r="C57">
            <v>-0.44015116654835817</v>
          </cell>
          <cell r="I57">
            <v>1.2149889110310765</v>
          </cell>
          <cell r="J57">
            <v>0.4706900790715402</v>
          </cell>
        </row>
        <row r="58">
          <cell r="B58">
            <v>-0.55902169290101456</v>
          </cell>
          <cell r="C58">
            <v>-0.13508112659770249</v>
          </cell>
          <cell r="I58">
            <v>1.103722579692455</v>
          </cell>
          <cell r="J58">
            <v>0.85356665835521939</v>
          </cell>
        </row>
        <row r="59">
          <cell r="B59">
            <v>-0.35759128257269324</v>
          </cell>
          <cell r="C59">
            <v>-0.81563796218999118</v>
          </cell>
          <cell r="I59">
            <v>-0.55211240222808988</v>
          </cell>
          <cell r="J59">
            <v>-0.703149281657935</v>
          </cell>
        </row>
        <row r="60">
          <cell r="B60">
            <v>-1.869170040986724</v>
          </cell>
          <cell r="C60">
            <v>-1.5359976268491045</v>
          </cell>
          <cell r="I60">
            <v>-0.95230164638910553</v>
          </cell>
          <cell r="J60">
            <v>-0.36131757031447093</v>
          </cell>
        </row>
        <row r="61">
          <cell r="B61">
            <v>0.85479556247119148</v>
          </cell>
          <cell r="C61">
            <v>0.62570568885397537</v>
          </cell>
          <cell r="I61">
            <v>3.6450733303282135E-3</v>
          </cell>
          <cell r="J61">
            <v>-0.17779432701271755</v>
          </cell>
        </row>
        <row r="62">
          <cell r="B62">
            <v>-1.1694230011304345</v>
          </cell>
          <cell r="C62">
            <v>-0.99295597440727701</v>
          </cell>
          <cell r="I62">
            <v>1.6385000417644833</v>
          </cell>
          <cell r="J62">
            <v>0.2412784628980934</v>
          </cell>
        </row>
        <row r="63">
          <cell r="B63">
            <v>7.8405240186056283E-2</v>
          </cell>
          <cell r="C63">
            <v>-1.6876988457364121E-2</v>
          </cell>
          <cell r="I63">
            <v>0.11697877801092431</v>
          </cell>
          <cell r="J63">
            <v>0.13506565952112148</v>
          </cell>
        </row>
        <row r="64">
          <cell r="B64">
            <v>-1.2440088570369552</v>
          </cell>
          <cell r="C64">
            <v>-1.0825311580408521</v>
          </cell>
          <cell r="I64">
            <v>-0.15902306398333679</v>
          </cell>
          <cell r="J64">
            <v>-0.27882450816098237</v>
          </cell>
        </row>
        <row r="65">
          <cell r="B65">
            <v>1.6880155883278078</v>
          </cell>
          <cell r="C65">
            <v>1.1071481072786382</v>
          </cell>
          <cell r="I65">
            <v>0.58256848240358461</v>
          </cell>
          <cell r="J65">
            <v>-0.25454141292955429</v>
          </cell>
        </row>
        <row r="66">
          <cell r="B66">
            <v>-0.81140340958315349</v>
          </cell>
          <cell r="C66">
            <v>-0.52544391175154548</v>
          </cell>
          <cell r="I66">
            <v>-2.7914392514303201</v>
          </cell>
          <cell r="J66">
            <v>-1.234843872940421</v>
          </cell>
        </row>
        <row r="67">
          <cell r="B67">
            <v>1.4441216672806283</v>
          </cell>
          <cell r="C67">
            <v>1.4884152250268614</v>
          </cell>
          <cell r="I67">
            <v>-0.15938400417383539</v>
          </cell>
          <cell r="J67">
            <v>7.0042148231212575E-2</v>
          </cell>
        </row>
        <row r="68">
          <cell r="B68">
            <v>-1.924645410691457</v>
          </cell>
          <cell r="C68">
            <v>-1.7219135710392568</v>
          </cell>
          <cell r="I68">
            <v>-1.010389420422438</v>
          </cell>
          <cell r="J68">
            <v>-1.2389774651600391</v>
          </cell>
        </row>
        <row r="69">
          <cell r="B69">
            <v>1.7678007171937442</v>
          </cell>
          <cell r="C69">
            <v>0.88866097540671563</v>
          </cell>
          <cell r="I69">
            <v>3.005096927845428</v>
          </cell>
          <cell r="J69">
            <v>2.241480565544177</v>
          </cell>
        </row>
        <row r="70">
          <cell r="B70">
            <v>0.52470546780836269</v>
          </cell>
          <cell r="C70">
            <v>0.32096532061707217</v>
          </cell>
          <cell r="I70">
            <v>-1.3680711336551437</v>
          </cell>
          <cell r="J70">
            <v>-0.96530189252842558</v>
          </cell>
        </row>
        <row r="71">
          <cell r="B71">
            <v>1.7496040951935852</v>
          </cell>
          <cell r="C71">
            <v>1.5019125599870726</v>
          </cell>
          <cell r="I71">
            <v>-0.89403320989104063</v>
          </cell>
          <cell r="J71">
            <v>-0.3322103540676436</v>
          </cell>
        </row>
        <row r="72">
          <cell r="B72">
            <v>-2.229954643263464</v>
          </cell>
          <cell r="C72">
            <v>-1.286763967345069</v>
          </cell>
          <cell r="I72">
            <v>-1.141987824456469</v>
          </cell>
          <cell r="J72">
            <v>-0.77754383861502241</v>
          </cell>
        </row>
        <row r="73">
          <cell r="B73">
            <v>-1.1088568507129866</v>
          </cell>
          <cell r="C73">
            <v>-0.42730615427781365</v>
          </cell>
          <cell r="I73">
            <v>2.5767914205864342</v>
          </cell>
          <cell r="J73">
            <v>0.83154369126665795</v>
          </cell>
        </row>
        <row r="74">
          <cell r="B74">
            <v>0.1057445594252464</v>
          </cell>
          <cell r="C74">
            <v>0.21272321908750139</v>
          </cell>
          <cell r="I74">
            <v>-2.1950333083200726</v>
          </cell>
          <cell r="J74">
            <v>-1.3644189175864314</v>
          </cell>
        </row>
        <row r="75">
          <cell r="B75">
            <v>-0.46025513151419001</v>
          </cell>
          <cell r="C75">
            <v>-0.46770779347943359</v>
          </cell>
          <cell r="I75">
            <v>-0.81274913206537536</v>
          </cell>
          <cell r="J75">
            <v>-0.53855448668613737</v>
          </cell>
        </row>
        <row r="76">
          <cell r="B76">
            <v>-0.49797301534109972</v>
          </cell>
          <cell r="C76">
            <v>-6.8610076337362713E-2</v>
          </cell>
          <cell r="I76">
            <v>-1.4126523048320974</v>
          </cell>
          <cell r="J76">
            <v>-0.83159056891851224</v>
          </cell>
        </row>
        <row r="77">
          <cell r="B77">
            <v>0.79079386453383804</v>
          </cell>
          <cell r="C77">
            <v>0.46268320051925355</v>
          </cell>
          <cell r="I77">
            <v>0.12909043860310446</v>
          </cell>
          <cell r="J77">
            <v>0.4736474927744323</v>
          </cell>
        </row>
        <row r="78">
          <cell r="B78">
            <v>2.3837571827593971</v>
          </cell>
          <cell r="C78">
            <v>2.0486350330781202</v>
          </cell>
          <cell r="I78">
            <v>2.4988929373440292</v>
          </cell>
          <cell r="J78">
            <v>1.5919423418639653</v>
          </cell>
        </row>
        <row r="79">
          <cell r="B79">
            <v>-6.1619822322702696E-2</v>
          </cell>
          <cell r="C79">
            <v>0.38090069634141838</v>
          </cell>
          <cell r="I79">
            <v>2.5469822119277463</v>
          </cell>
          <cell r="J79">
            <v>0.75397593882509995</v>
          </cell>
        </row>
        <row r="80">
          <cell r="B80">
            <v>-0.11516160527487042</v>
          </cell>
          <cell r="C80">
            <v>0.76865762821544725</v>
          </cell>
          <cell r="I80">
            <v>2.1746071243077125</v>
          </cell>
          <cell r="J80">
            <v>1.1186926824817034</v>
          </cell>
        </row>
        <row r="81">
          <cell r="B81">
            <v>-0.61259110776836112</v>
          </cell>
          <cell r="C81">
            <v>7.5239851999726326E-2</v>
          </cell>
          <cell r="I81">
            <v>2.9607133401580263</v>
          </cell>
          <cell r="J81">
            <v>2.1578424088463666</v>
          </cell>
        </row>
        <row r="82">
          <cell r="B82">
            <v>-0.51982936369443467</v>
          </cell>
          <cell r="C82">
            <v>0.2873415311558859</v>
          </cell>
          <cell r="I82">
            <v>-1.2566431871638328</v>
          </cell>
          <cell r="J82">
            <v>-0.47958917228997228</v>
          </cell>
        </row>
        <row r="83">
          <cell r="B83">
            <v>-0.64216244548703705</v>
          </cell>
          <cell r="C83">
            <v>-0.25971884146136426</v>
          </cell>
          <cell r="I83">
            <v>1.0210461756045757</v>
          </cell>
          <cell r="J83">
            <v>0.90076143054816038</v>
          </cell>
        </row>
        <row r="84">
          <cell r="B84">
            <v>-0.44062232880286439</v>
          </cell>
          <cell r="C84">
            <v>-0.56810047935882557</v>
          </cell>
          <cell r="I84">
            <v>-3.1949639979513215E-2</v>
          </cell>
          <cell r="J84">
            <v>-1.169726953296673</v>
          </cell>
        </row>
        <row r="85">
          <cell r="B85">
            <v>0.18434868840332719</v>
          </cell>
          <cell r="C85">
            <v>-0.49623161051711384</v>
          </cell>
          <cell r="I85">
            <v>1.1537898141125476</v>
          </cell>
          <cell r="J85">
            <v>0.77866024566342129</v>
          </cell>
        </row>
        <row r="86">
          <cell r="B86">
            <v>0.85441186067113795</v>
          </cell>
          <cell r="C86">
            <v>0.61526325238629709</v>
          </cell>
          <cell r="I86">
            <v>-2.0385204110418327</v>
          </cell>
          <cell r="J86">
            <v>-1.7880247022151088</v>
          </cell>
        </row>
        <row r="87">
          <cell r="B87">
            <v>1.1941045547346256</v>
          </cell>
          <cell r="C87">
            <v>0.33359391673300742</v>
          </cell>
          <cell r="I87">
            <v>-0.36672504206488388</v>
          </cell>
          <cell r="J87">
            <v>0.32667009495877031</v>
          </cell>
        </row>
        <row r="88">
          <cell r="B88">
            <v>0.44088673459422517</v>
          </cell>
          <cell r="C88">
            <v>-0.53406261341998607</v>
          </cell>
          <cell r="I88">
            <v>-0.16980698599918062</v>
          </cell>
          <cell r="J88">
            <v>0.15633019053805475</v>
          </cell>
        </row>
        <row r="89">
          <cell r="B89">
            <v>0.42013512140952913</v>
          </cell>
          <cell r="C89">
            <v>0.53058240297186043</v>
          </cell>
          <cell r="I89">
            <v>-1.9986010886384158</v>
          </cell>
          <cell r="J89">
            <v>-0.79402600497009623</v>
          </cell>
        </row>
        <row r="90">
          <cell r="B90">
            <v>1.0772121615364401</v>
          </cell>
          <cell r="C90">
            <v>0.59723323487260671</v>
          </cell>
          <cell r="I90">
            <v>-0.70440548390296687</v>
          </cell>
          <cell r="J90">
            <v>-0.55266875862528275</v>
          </cell>
        </row>
        <row r="91">
          <cell r="B91">
            <v>-1.2766778685389948</v>
          </cell>
          <cell r="C91">
            <v>-1.3817490113927084</v>
          </cell>
          <cell r="I91">
            <v>0.88575765762296088</v>
          </cell>
          <cell r="J91">
            <v>0.57863451790790943</v>
          </cell>
        </row>
        <row r="92">
          <cell r="B92">
            <v>1.5310706995687815</v>
          </cell>
          <cell r="C92">
            <v>0.91260983953178865</v>
          </cell>
          <cell r="I92">
            <v>1.4667143289698128</v>
          </cell>
          <cell r="J92">
            <v>1.3136710483464673</v>
          </cell>
        </row>
        <row r="93">
          <cell r="B93">
            <v>0.29226752310206117</v>
          </cell>
          <cell r="C93">
            <v>-0.3007680414706298</v>
          </cell>
          <cell r="I93">
            <v>0.99436121792969079</v>
          </cell>
          <cell r="J93">
            <v>0.90170475489513757</v>
          </cell>
        </row>
        <row r="94">
          <cell r="B94">
            <v>0.90896657484088583</v>
          </cell>
          <cell r="C94">
            <v>0.68673607259301539</v>
          </cell>
          <cell r="I94">
            <v>2.0186455729907524</v>
          </cell>
          <cell r="J94">
            <v>1.81261649790178</v>
          </cell>
        </row>
        <row r="95">
          <cell r="B95">
            <v>-1.0702409071262315</v>
          </cell>
          <cell r="C95">
            <v>-2.3499354382564674E-2</v>
          </cell>
          <cell r="I95">
            <v>0.19909521257042598</v>
          </cell>
          <cell r="J95">
            <v>-0.12387587449433671</v>
          </cell>
        </row>
        <row r="96">
          <cell r="B96">
            <v>2.1909769815740332</v>
          </cell>
          <cell r="C96">
            <v>1.0190717407581322</v>
          </cell>
          <cell r="I96">
            <v>-1.3525282891053241</v>
          </cell>
          <cell r="J96">
            <v>-1.2662119937772645</v>
          </cell>
        </row>
        <row r="97">
          <cell r="B97">
            <v>-1.0671857720477953</v>
          </cell>
          <cell r="C97">
            <v>-0.63945406186333087</v>
          </cell>
          <cell r="I97">
            <v>1.6444517807855741</v>
          </cell>
          <cell r="J97">
            <v>1.1848249642563828</v>
          </cell>
        </row>
        <row r="98">
          <cell r="B98">
            <v>0.69268583809200068</v>
          </cell>
          <cell r="C98">
            <v>0.61323985376319445</v>
          </cell>
          <cell r="I98">
            <v>0.58490326598989917</v>
          </cell>
          <cell r="J98">
            <v>0.59705426897414537</v>
          </cell>
        </row>
        <row r="99">
          <cell r="B99">
            <v>8.8939531741107275E-2</v>
          </cell>
          <cell r="C99">
            <v>0.45247538655323688</v>
          </cell>
          <cell r="I99">
            <v>0.11207793815363448</v>
          </cell>
          <cell r="J99">
            <v>0.39352887090312649</v>
          </cell>
        </row>
        <row r="100">
          <cell r="B100">
            <v>-1.4934373194721182</v>
          </cell>
          <cell r="C100">
            <v>-0.73570554204137306</v>
          </cell>
          <cell r="I100">
            <v>1.8375774504677884</v>
          </cell>
          <cell r="J100">
            <v>1.5731173252123316</v>
          </cell>
        </row>
        <row r="101">
          <cell r="B101">
            <v>5.6997446649123949E-2</v>
          </cell>
          <cell r="C101">
            <v>-0.31218788925567242</v>
          </cell>
          <cell r="I101">
            <v>-2.8322500394251069</v>
          </cell>
          <cell r="J101">
            <v>-1.7171441254987174</v>
          </cell>
        </row>
        <row r="102">
          <cell r="B102">
            <v>-3.4970108738699712E-2</v>
          </cell>
          <cell r="C102">
            <v>0.47475782311753179</v>
          </cell>
          <cell r="I102">
            <v>2.058898399893919</v>
          </cell>
          <cell r="J102">
            <v>1.2784138417642437</v>
          </cell>
        </row>
        <row r="103">
          <cell r="B103">
            <v>2.8142412610435099</v>
          </cell>
          <cell r="C103">
            <v>2.4223461931325696</v>
          </cell>
          <cell r="I103">
            <v>2.1601628363621441</v>
          </cell>
          <cell r="J103">
            <v>1.5765100720802496</v>
          </cell>
        </row>
        <row r="104">
          <cell r="B104">
            <v>0.34609229824581378</v>
          </cell>
          <cell r="C104">
            <v>0.14637811157600633</v>
          </cell>
          <cell r="I104">
            <v>2.0461474857421575</v>
          </cell>
          <cell r="J104">
            <v>1.2308176476164554</v>
          </cell>
        </row>
        <row r="105">
          <cell r="I105">
            <v>0.1486652345912528</v>
          </cell>
          <cell r="J105">
            <v>7.6271762140542002E-2</v>
          </cell>
        </row>
        <row r="106">
          <cell r="I106">
            <v>-0.40327456291681235</v>
          </cell>
          <cell r="J106">
            <v>-0.41747939936708139</v>
          </cell>
        </row>
        <row r="107">
          <cell r="I107">
            <v>-0.91589369560658895</v>
          </cell>
          <cell r="J107">
            <v>-0.65316585333647836</v>
          </cell>
        </row>
        <row r="108">
          <cell r="I108">
            <v>3.5183066267842973E-3</v>
          </cell>
          <cell r="J108">
            <v>-6.4042136045145762E-2</v>
          </cell>
        </row>
        <row r="109">
          <cell r="I109">
            <v>-0.51713865679345161</v>
          </cell>
          <cell r="J109">
            <v>-0.3004897274615283</v>
          </cell>
        </row>
        <row r="110">
          <cell r="I110">
            <v>0.1727352381262286</v>
          </cell>
          <cell r="J110">
            <v>-0.12912894060391511</v>
          </cell>
        </row>
        <row r="111">
          <cell r="I111">
            <v>1.4348319852377269</v>
          </cell>
          <cell r="J111">
            <v>1.0905238457240387</v>
          </cell>
        </row>
        <row r="112">
          <cell r="I112">
            <v>1.7765158252252911</v>
          </cell>
          <cell r="J112">
            <v>1.5598007892244374</v>
          </cell>
        </row>
        <row r="113">
          <cell r="I113">
            <v>-0.23270184387169343</v>
          </cell>
          <cell r="J113">
            <v>3.0014469727506488E-3</v>
          </cell>
        </row>
        <row r="114">
          <cell r="I114">
            <v>-0.795895261112462</v>
          </cell>
          <cell r="J114">
            <v>-0.50011904399903739</v>
          </cell>
        </row>
        <row r="115">
          <cell r="I115">
            <v>-1.2133026151439785</v>
          </cell>
          <cell r="J115">
            <v>-1.4216097326641446</v>
          </cell>
        </row>
        <row r="116">
          <cell r="I116">
            <v>0.74144206101790677</v>
          </cell>
          <cell r="J116">
            <v>0.42176775695538937</v>
          </cell>
        </row>
        <row r="117">
          <cell r="I117">
            <v>2.2243937335024913</v>
          </cell>
          <cell r="J117">
            <v>1.2562764915861249</v>
          </cell>
        </row>
      </sheetData>
      <sheetData sheetId="2">
        <row r="9">
          <cell r="G9">
            <v>4.5269825174866707</v>
          </cell>
          <cell r="I9">
            <v>1.1112353339257335</v>
          </cell>
          <cell r="J9">
            <v>2.0156518038045048</v>
          </cell>
          <cell r="K9">
            <v>1.5100556066143944</v>
          </cell>
          <cell r="L9">
            <v>0.70094261892511978</v>
          </cell>
        </row>
        <row r="10">
          <cell r="G10">
            <v>2.4929015748153858</v>
          </cell>
          <cell r="I10">
            <v>-0.13171517670012142</v>
          </cell>
          <cell r="J10">
            <v>0.5934915294961185</v>
          </cell>
          <cell r="K10">
            <v>0.91344732314246013</v>
          </cell>
          <cell r="L10">
            <v>-0.52173233715537659</v>
          </cell>
        </row>
        <row r="11">
          <cell r="G11">
            <v>1.3878438556480159</v>
          </cell>
          <cell r="I11">
            <v>-1.0659922490614977</v>
          </cell>
          <cell r="J11">
            <v>0.15456660130727984</v>
          </cell>
          <cell r="K11">
            <v>0.32775135982564668</v>
          </cell>
          <cell r="L11">
            <v>-1.8671301991085614</v>
          </cell>
        </row>
        <row r="12">
          <cell r="G12">
            <v>2.8698577132925958</v>
          </cell>
          <cell r="I12">
            <v>8.1392591716037396E-2</v>
          </cell>
          <cell r="J12">
            <v>0.76021717996633331</v>
          </cell>
          <cell r="K12">
            <v>1.0542624512925707</v>
          </cell>
          <cell r="L12">
            <v>-0.2741511234106655</v>
          </cell>
          <cell r="S12" t="str">
            <v>fit:</v>
          </cell>
        </row>
        <row r="13">
          <cell r="G13">
            <v>3.0734496301668135</v>
          </cell>
          <cell r="I13">
            <v>0.27225085458216447</v>
          </cell>
          <cell r="J13">
            <v>0.93467221378735221</v>
          </cell>
          <cell r="K13">
            <v>1.1228005888027237</v>
          </cell>
          <cell r="L13">
            <v>-6.7559384648164494E-2</v>
          </cell>
          <cell r="S13">
            <v>17.144972595908534</v>
          </cell>
          <cell r="T13">
            <v>6</v>
          </cell>
        </row>
        <row r="14">
          <cell r="G14">
            <v>4.7960503750948824</v>
          </cell>
          <cell r="I14">
            <v>1.2093018348920097</v>
          </cell>
          <cell r="J14">
            <v>2.1779504447233524</v>
          </cell>
          <cell r="K14">
            <v>1.56779274067451</v>
          </cell>
          <cell r="L14">
            <v>0.77838427159965162</v>
          </cell>
          <cell r="S14">
            <v>0</v>
          </cell>
          <cell r="T14">
            <v>0</v>
          </cell>
        </row>
        <row r="15">
          <cell r="G15">
            <v>2.0250616554889129</v>
          </cell>
          <cell r="I15">
            <v>-0.51609447991924218</v>
          </cell>
          <cell r="J15">
            <v>0.36081810294779354</v>
          </cell>
          <cell r="K15">
            <v>0.70560014725001596</v>
          </cell>
          <cell r="L15">
            <v>-1.0193813175850879</v>
          </cell>
        </row>
        <row r="16">
          <cell r="G16">
            <v>2.2969550049702931</v>
          </cell>
          <cell r="I16">
            <v>-0.29830673829035226</v>
          </cell>
          <cell r="J16">
            <v>0.48245608981226762</v>
          </cell>
          <cell r="K16">
            <v>0.83158433490835104</v>
          </cell>
          <cell r="L16">
            <v>-0.7288653679147844</v>
          </cell>
        </row>
        <row r="17">
          <cell r="G17">
            <v>1.5367586605505137</v>
          </cell>
          <cell r="I17">
            <v>-0.92246241734752521</v>
          </cell>
          <cell r="J17">
            <v>0.19618973202711509</v>
          </cell>
          <cell r="K17">
            <v>0.42967543241657113</v>
          </cell>
          <cell r="L17">
            <v>-1.6286730674348571</v>
          </cell>
        </row>
        <row r="18">
          <cell r="G18">
            <v>3.1602604303212494</v>
          </cell>
          <cell r="I18">
            <v>0.35105258016089946</v>
          </cell>
          <cell r="J18">
            <v>1.0139739846712361</v>
          </cell>
          <cell r="K18">
            <v>1.1506544388615425</v>
          </cell>
          <cell r="L18">
            <v>1.387724869710179E-2</v>
          </cell>
        </row>
        <row r="19">
          <cell r="G19">
            <v>2.177399948422658</v>
          </cell>
          <cell r="I19">
            <v>-0.41840818585089429</v>
          </cell>
          <cell r="J19">
            <v>0.41222442787254787</v>
          </cell>
          <cell r="K19">
            <v>0.77813148077735994</v>
          </cell>
          <cell r="L19">
            <v>-0.88618735009697702</v>
          </cell>
        </row>
        <row r="20">
          <cell r="G20">
            <v>2.6857055185983265</v>
          </cell>
          <cell r="I20">
            <v>-4.379243125769644E-2</v>
          </cell>
          <cell r="J20">
            <v>0.65881325397522816</v>
          </cell>
          <cell r="K20">
            <v>0.98794345642357528</v>
          </cell>
          <cell r="L20">
            <v>-0.41731516252153911</v>
          </cell>
        </row>
        <row r="21">
          <cell r="G21">
            <v>1.3193648821299444</v>
          </cell>
          <cell r="I21">
            <v>-1.1837123561092822</v>
          </cell>
          <cell r="J21">
            <v>0.12586198988505898</v>
          </cell>
          <cell r="K21">
            <v>0.27715047090696537</v>
          </cell>
          <cell r="L21">
            <v>-2.0725692907027615</v>
          </cell>
        </row>
        <row r="22">
          <cell r="G22">
            <v>2.7843334355393394</v>
          </cell>
          <cell r="I22">
            <v>6.2541033315154067E-3</v>
          </cell>
          <cell r="J22">
            <v>0.69814969224291712</v>
          </cell>
          <cell r="K22">
            <v>1.0240085038131912</v>
          </cell>
          <cell r="L22">
            <v>-0.35932174041202503</v>
          </cell>
        </row>
        <row r="23">
          <cell r="G23">
            <v>2.8243745412327761</v>
          </cell>
          <cell r="I23">
            <v>5.6316317022151882E-2</v>
          </cell>
          <cell r="J23">
            <v>0.73909707075180109</v>
          </cell>
          <cell r="K23">
            <v>1.0382869387519802</v>
          </cell>
          <cell r="L23">
            <v>-0.30232601246284735</v>
          </cell>
        </row>
        <row r="24">
          <cell r="G24">
            <v>2.288022659967174</v>
          </cell>
          <cell r="I24">
            <v>-0.31140990888038428</v>
          </cell>
          <cell r="J24">
            <v>0.47440451652471904</v>
          </cell>
          <cell r="K24">
            <v>0.82768797730031562</v>
          </cell>
          <cell r="L24">
            <v>-0.74569491084495487</v>
          </cell>
        </row>
        <row r="25">
          <cell r="G25">
            <v>2.4909525562485779</v>
          </cell>
          <cell r="I25">
            <v>-0.14434310613471857</v>
          </cell>
          <cell r="J25">
            <v>0.58449866313555465</v>
          </cell>
          <cell r="K25">
            <v>0.91266519003225688</v>
          </cell>
          <cell r="L25">
            <v>-0.5370007852658637</v>
          </cell>
        </row>
        <row r="26">
          <cell r="G26">
            <v>2.6681196355031669</v>
          </cell>
          <cell r="I26">
            <v>-5.6316317022151882E-2</v>
          </cell>
          <cell r="J26">
            <v>0.64921625133421856</v>
          </cell>
          <cell r="K26">
            <v>0.9813739679412955</v>
          </cell>
          <cell r="L26">
            <v>-0.43198941079269715</v>
          </cell>
        </row>
        <row r="27">
          <cell r="G27">
            <v>3.2567126146552798</v>
          </cell>
          <cell r="I27">
            <v>0.44587350369822742</v>
          </cell>
          <cell r="J27">
            <v>1.1152164437201448</v>
          </cell>
          <cell r="K27">
            <v>1.1807182861883663</v>
          </cell>
          <cell r="L27">
            <v>0.10904850600162776</v>
          </cell>
        </row>
        <row r="28">
          <cell r="G28">
            <v>3.9094992254234064</v>
          </cell>
          <cell r="I28">
            <v>0.84841375522082119</v>
          </cell>
          <cell r="J28">
            <v>1.6189641815175646</v>
          </cell>
          <cell r="K28">
            <v>1.3634092904556456</v>
          </cell>
          <cell r="L28">
            <v>0.48178655061973386</v>
          </cell>
          <cell r="S28" t="str">
            <v>fit:</v>
          </cell>
        </row>
        <row r="29">
          <cell r="G29">
            <v>4.2478236462485617</v>
          </cell>
          <cell r="I29">
            <v>0.96144723227760742</v>
          </cell>
          <cell r="J29">
            <v>1.7828175318523933</v>
          </cell>
          <cell r="K29">
            <v>1.4464067685412945</v>
          </cell>
          <cell r="L29">
            <v>0.57819499592815393</v>
          </cell>
          <cell r="S29">
            <v>7.0091245027787039</v>
          </cell>
          <cell r="T29">
            <v>3</v>
          </cell>
        </row>
        <row r="30">
          <cell r="G30">
            <v>3.4386410392579112</v>
          </cell>
          <cell r="I30">
            <v>0.55945929566790242</v>
          </cell>
          <cell r="J30">
            <v>1.2450581956966555</v>
          </cell>
          <cell r="K30">
            <v>1.2350763466064405</v>
          </cell>
          <cell r="L30">
            <v>0.21918227235567636</v>
          </cell>
          <cell r="S30">
            <v>-1.2941336374758592</v>
          </cell>
          <cell r="T30">
            <v>-3</v>
          </cell>
        </row>
        <row r="31">
          <cell r="G31">
            <v>3.1497407108151112</v>
          </cell>
          <cell r="I31">
            <v>0.32456676785852062</v>
          </cell>
          <cell r="J31">
            <v>0.98683527707193808</v>
          </cell>
          <cell r="K31">
            <v>1.1473201354226075</v>
          </cell>
          <cell r="L31">
            <v>-1.3252146007728062E-2</v>
          </cell>
        </row>
        <row r="32">
          <cell r="G32">
            <v>1.5618524723528555</v>
          </cell>
          <cell r="I32">
            <v>-0.8484137552208213</v>
          </cell>
          <cell r="J32">
            <v>0.22077609646724278</v>
          </cell>
          <cell r="K32">
            <v>0.44587259903950272</v>
          </cell>
          <cell r="L32">
            <v>-1.510606229193028</v>
          </cell>
        </row>
        <row r="33">
          <cell r="G33">
            <v>5.765662065056623</v>
          </cell>
          <cell r="I33">
            <v>1.8325718510313052</v>
          </cell>
          <cell r="J33">
            <v>3.3982078428137878</v>
          </cell>
          <cell r="K33">
            <v>1.7519199892878987</v>
          </cell>
          <cell r="L33">
            <v>1.2232481875986418</v>
          </cell>
        </row>
        <row r="34">
          <cell r="G34">
            <v>1.8301002173913246</v>
          </cell>
          <cell r="I34">
            <v>-0.69664027541452611</v>
          </cell>
          <cell r="J34">
            <v>0.27841048285622322</v>
          </cell>
          <cell r="K34">
            <v>0.60437072895567501</v>
          </cell>
          <cell r="L34">
            <v>-1.2786586972931808</v>
          </cell>
        </row>
        <row r="35">
          <cell r="G35">
            <v>2.7845935602721581</v>
          </cell>
          <cell r="I35">
            <v>1.8763288596579494E-2</v>
          </cell>
          <cell r="J35">
            <v>0.7082304227712739</v>
          </cell>
          <cell r="K35">
            <v>1.024101923868151</v>
          </cell>
          <cell r="L35">
            <v>-0.34498578234606808</v>
          </cell>
        </row>
        <row r="36">
          <cell r="G36">
            <v>2.9237770849165363</v>
          </cell>
          <cell r="I36">
            <v>0.13171517670012142</v>
          </cell>
          <cell r="J36">
            <v>0.80384460014595926</v>
          </cell>
          <cell r="K36">
            <v>1.0728763026327401</v>
          </cell>
          <cell r="L36">
            <v>-0.21834931188536261</v>
          </cell>
        </row>
        <row r="37">
          <cell r="G37">
            <v>1.0739520190001048</v>
          </cell>
          <cell r="I37">
            <v>-1.4512631910577392</v>
          </cell>
          <cell r="J37">
            <v>7.6182900852049623E-2</v>
          </cell>
          <cell r="K37">
            <v>7.1345320042256022E-2</v>
          </cell>
          <cell r="L37">
            <v>-2.57461823973766</v>
          </cell>
        </row>
        <row r="38">
          <cell r="G38">
            <v>2.9116272027341941</v>
          </cell>
          <cell r="I38">
            <v>0.11910821713417175</v>
          </cell>
          <cell r="J38">
            <v>0.79275801208961871</v>
          </cell>
          <cell r="K38">
            <v>1.0687121010999652</v>
          </cell>
          <cell r="L38">
            <v>-0.23223725891072408</v>
          </cell>
        </row>
        <row r="39">
          <cell r="G39">
            <v>5.0307846971076309</v>
          </cell>
          <cell r="I39">
            <v>1.3829941271006372</v>
          </cell>
          <cell r="J39">
            <v>2.4849066497879999</v>
          </cell>
          <cell r="K39">
            <v>1.6155759753455021</v>
          </cell>
          <cell r="L39">
            <v>0.91023509336532582</v>
          </cell>
        </row>
        <row r="40">
          <cell r="G40">
            <v>1.0185950425516082</v>
          </cell>
          <cell r="I40">
            <v>-1.4880923263362802</v>
          </cell>
          <cell r="J40">
            <v>7.0812318663032781E-2</v>
          </cell>
          <cell r="K40">
            <v>1.8424268532911028E-2</v>
          </cell>
          <cell r="L40">
            <v>-2.6477223010016706</v>
          </cell>
        </row>
        <row r="41">
          <cell r="G41">
            <v>4.6146334704063428</v>
          </cell>
          <cell r="I41">
            <v>1.1347334299493963</v>
          </cell>
          <cell r="J41">
            <v>2.0538243773095348</v>
          </cell>
          <cell r="K41">
            <v>1.5292324434370326</v>
          </cell>
          <cell r="L41">
            <v>0.71970360508036524</v>
          </cell>
        </row>
        <row r="42">
          <cell r="G42">
            <v>1.9831315230096158</v>
          </cell>
          <cell r="I42">
            <v>-0.57414709947414488</v>
          </cell>
          <cell r="J42">
            <v>0.33258757612573048</v>
          </cell>
          <cell r="K42">
            <v>0.68467717260783501</v>
          </cell>
          <cell r="L42">
            <v>-1.1008520667221515</v>
          </cell>
        </row>
        <row r="43">
          <cell r="G43">
            <v>3.6586881926810775</v>
          </cell>
          <cell r="I43">
            <v>0.72889177851677733</v>
          </cell>
          <cell r="J43">
            <v>1.4565712045358576</v>
          </cell>
          <cell r="K43">
            <v>1.2971046658661904</v>
          </cell>
          <cell r="L43">
            <v>0.37608518364832455</v>
          </cell>
          <cell r="S43" t="str">
            <v>fit:</v>
          </cell>
        </row>
        <row r="44">
          <cell r="G44">
            <v>0.76765130276788884</v>
          </cell>
          <cell r="I44">
            <v>-1.7692851078409655</v>
          </cell>
          <cell r="J44">
            <v>3.9180793790388989E-2</v>
          </cell>
          <cell r="K44">
            <v>-0.26441968179290232</v>
          </cell>
          <cell r="L44">
            <v>-3.2395686065793727</v>
          </cell>
          <cell r="S44">
            <v>2.1474063262751479</v>
          </cell>
          <cell r="T44">
            <v>2</v>
          </cell>
        </row>
        <row r="45">
          <cell r="G45">
            <v>1.1052524980956735</v>
          </cell>
          <cell r="I45">
            <v>-1.3829941271006392</v>
          </cell>
          <cell r="J45">
            <v>8.701137698962981E-2</v>
          </cell>
          <cell r="K45">
            <v>0.10007381393036835</v>
          </cell>
          <cell r="L45">
            <v>-2.441716398881459</v>
          </cell>
          <cell r="S45">
            <v>-1.7080487719139437</v>
          </cell>
          <cell r="T45">
            <v>-6</v>
          </cell>
        </row>
        <row r="46">
          <cell r="G46">
            <v>0.65772334458299941</v>
          </cell>
          <cell r="I46">
            <v>-1.9041839786906032</v>
          </cell>
          <cell r="J46">
            <v>2.8855456832555762E-2</v>
          </cell>
          <cell r="K46">
            <v>-0.41897088503227475</v>
          </cell>
          <cell r="L46">
            <v>-3.545456158937748</v>
          </cell>
        </row>
        <row r="47">
          <cell r="G47">
            <v>2.7919038036655786</v>
          </cell>
          <cell r="I47">
            <v>3.1275410739968611E-2</v>
          </cell>
          <cell r="J47">
            <v>0.71841381016197281</v>
          </cell>
          <cell r="K47">
            <v>1.0267237300320577</v>
          </cell>
          <cell r="L47">
            <v>-0.33070953867951092</v>
          </cell>
        </row>
        <row r="48">
          <cell r="G48">
            <v>3.2008863880812921</v>
          </cell>
          <cell r="I48">
            <v>0.39125496660919462</v>
          </cell>
          <cell r="J48">
            <v>1.0561150514442315</v>
          </cell>
          <cell r="K48">
            <v>1.1634277677246991</v>
          </cell>
          <cell r="L48">
            <v>5.4597129580704118E-2</v>
          </cell>
        </row>
        <row r="49">
          <cell r="G49">
            <v>2.215361527797242</v>
          </cell>
          <cell r="I49">
            <v>-0.37778701270085818</v>
          </cell>
          <cell r="J49">
            <v>0.43509127788831142</v>
          </cell>
          <cell r="K49">
            <v>0.79541560814564793</v>
          </cell>
          <cell r="L49">
            <v>-0.83219943567957166</v>
          </cell>
        </row>
        <row r="50">
          <cell r="G50">
            <v>1.8126485973747322</v>
          </cell>
          <cell r="I50">
            <v>-0.72889177851677778</v>
          </cell>
          <cell r="J50">
            <v>0.26531271866615957</v>
          </cell>
          <cell r="K50">
            <v>0.59478908914459905</v>
          </cell>
          <cell r="L50">
            <v>-1.3268460782934055</v>
          </cell>
        </row>
        <row r="51">
          <cell r="G51">
            <v>2.7103205318509889</v>
          </cell>
          <cell r="I51">
            <v>-3.1275410739968465E-2</v>
          </cell>
          <cell r="J51">
            <v>0.66850325227619734</v>
          </cell>
          <cell r="K51">
            <v>0.99706690533317432</v>
          </cell>
          <cell r="L51">
            <v>-0.40271401741652491</v>
          </cell>
        </row>
        <row r="52">
          <cell r="G52">
            <v>3.7105569733728685</v>
          </cell>
          <cell r="I52">
            <v>0.79580101002689552</v>
          </cell>
          <cell r="J52">
            <v>1.5461164489761303</v>
          </cell>
          <cell r="K52">
            <v>1.3111819929450894</v>
          </cell>
          <cell r="L52">
            <v>0.43574627008160915</v>
          </cell>
        </row>
        <row r="53">
          <cell r="G53">
            <v>1.5468945646841732</v>
          </cell>
          <cell r="I53">
            <v>-0.86647898678975677</v>
          </cell>
          <cell r="J53">
            <v>0.21457260262764849</v>
          </cell>
          <cell r="K53">
            <v>0.43624941457157157</v>
          </cell>
          <cell r="L53">
            <v>-1.5391071240948246</v>
          </cell>
        </row>
        <row r="54">
          <cell r="G54">
            <v>2.1872222716674581</v>
          </cell>
          <cell r="I54">
            <v>-0.40479426798281953</v>
          </cell>
          <cell r="J54">
            <v>0.4197887604614744</v>
          </cell>
          <cell r="K54">
            <v>0.78263236966588823</v>
          </cell>
          <cell r="L54">
            <v>-0.86800364550934783</v>
          </cell>
        </row>
        <row r="55">
          <cell r="G55">
            <v>3.47417848493515</v>
          </cell>
          <cell r="I55">
            <v>0.58895982595082219</v>
          </cell>
          <cell r="J55">
            <v>1.2803352222774711</v>
          </cell>
          <cell r="K55">
            <v>1.2453580438552589</v>
          </cell>
          <cell r="L55">
            <v>0.24712193604797072</v>
          </cell>
        </row>
        <row r="56">
          <cell r="G56">
            <v>1.2183650280821061</v>
          </cell>
          <cell r="I56">
            <v>-1.263006548446578</v>
          </cell>
          <cell r="J56">
            <v>0.10902657542119638</v>
          </cell>
          <cell r="K56">
            <v>0.19750981903692597</v>
          </cell>
          <cell r="L56">
            <v>-2.2161636152664781</v>
          </cell>
        </row>
        <row r="57">
          <cell r="G57">
            <v>5.5424005834216512</v>
          </cell>
          <cell r="I57">
            <v>1.6605374163770477</v>
          </cell>
          <cell r="J57">
            <v>3.0281894837013703</v>
          </cell>
          <cell r="K57">
            <v>1.7124277252110838</v>
          </cell>
          <cell r="L57">
            <v>1.1079649107974414</v>
          </cell>
        </row>
        <row r="58">
          <cell r="G58">
            <v>2.4792876337614267</v>
          </cell>
          <cell r="I58">
            <v>-0.15699409614643037</v>
          </cell>
          <cell r="J58">
            <v>0.57558594816497921</v>
          </cell>
          <cell r="K58">
            <v>0.90797127446326398</v>
          </cell>
          <cell r="L58">
            <v>-0.55236671676695037</v>
          </cell>
        </row>
        <row r="59">
          <cell r="G59">
            <v>1.3592670714613129</v>
          </cell>
          <cell r="I59">
            <v>-1.1112353339257341</v>
          </cell>
          <cell r="J59">
            <v>0.14298569596365052</v>
          </cell>
          <cell r="K59">
            <v>0.30694563643628547</v>
          </cell>
          <cell r="L59">
            <v>-1.9450106819516066</v>
          </cell>
          <cell r="S59" t="str">
            <v>fit:</v>
          </cell>
        </row>
        <row r="60">
          <cell r="G60">
            <v>2.3350682176429283</v>
          </cell>
          <cell r="I60">
            <v>-0.28525458772371731</v>
          </cell>
          <cell r="J60">
            <v>0.49057301749384413</v>
          </cell>
          <cell r="K60">
            <v>0.84804110595874049</v>
          </cell>
          <cell r="L60">
            <v>-0.71218114766363561</v>
          </cell>
          <cell r="S60">
            <v>2.7034171453156461</v>
          </cell>
          <cell r="T60">
            <v>3</v>
          </cell>
        </row>
        <row r="61">
          <cell r="G61">
            <v>1.9901192040587783</v>
          </cell>
          <cell r="I61">
            <v>-0.55945929566790298</v>
          </cell>
          <cell r="J61">
            <v>0.33957084472791899</v>
          </cell>
          <cell r="K61">
            <v>0.68819453847945011</v>
          </cell>
          <cell r="L61">
            <v>-1.0800726800327805</v>
          </cell>
          <cell r="S61">
            <v>-0.8874846206412923</v>
          </cell>
          <cell r="T61">
            <v>-3</v>
          </cell>
        </row>
        <row r="62">
          <cell r="G62">
            <v>2.9443775342799583</v>
          </cell>
          <cell r="I62">
            <v>0.15699409614643048</v>
          </cell>
          <cell r="J62">
            <v>0.82639346983257245</v>
          </cell>
          <cell r="K62">
            <v>1.0798974311909517</v>
          </cell>
          <cell r="L62">
            <v>-0.19068426315302506</v>
          </cell>
        </row>
        <row r="63">
          <cell r="G63">
            <v>4.2113981550475756</v>
          </cell>
          <cell r="I63">
            <v>0.94177590213267615</v>
          </cell>
          <cell r="J63">
            <v>1.7535756822578958</v>
          </cell>
          <cell r="K63">
            <v>1.4377946958968997</v>
          </cell>
          <cell r="L63">
            <v>0.56165695034984586</v>
          </cell>
        </row>
        <row r="64">
          <cell r="G64">
            <v>2.9843840558188131</v>
          </cell>
          <cell r="I64">
            <v>0.18237375463848352</v>
          </cell>
          <cell r="J64">
            <v>0.8494625436069756</v>
          </cell>
          <cell r="K64">
            <v>1.0933933790928465</v>
          </cell>
          <cell r="L64">
            <v>-0.16315143112361424</v>
          </cell>
        </row>
        <row r="65">
          <cell r="G65">
            <v>0.59077899388134458</v>
          </cell>
          <cell r="I65">
            <v>-1.9871462915396887</v>
          </cell>
          <cell r="J65">
            <v>2.3732494808679196E-2</v>
          </cell>
          <cell r="K65">
            <v>-0.52631328433727609</v>
          </cell>
          <cell r="L65">
            <v>-3.7409100809514522</v>
          </cell>
        </row>
        <row r="66">
          <cell r="G66">
            <v>1.2444470232433247</v>
          </cell>
          <cell r="I66">
            <v>-1.2357086898512508</v>
          </cell>
          <cell r="J66">
            <v>0.11460694704532741</v>
          </cell>
          <cell r="K66">
            <v>0.21869127321178256</v>
          </cell>
          <cell r="L66">
            <v>-2.1662468565970374</v>
          </cell>
        </row>
        <row r="67">
          <cell r="G67">
            <v>0.95040446578155113</v>
          </cell>
          <cell r="I67">
            <v>-1.5684915216655271</v>
          </cell>
          <cell r="J67">
            <v>6.0156916836205249E-2</v>
          </cell>
          <cell r="K67">
            <v>-5.0867631540571424E-2</v>
          </cell>
          <cell r="L67">
            <v>-2.810798850052032</v>
          </cell>
        </row>
        <row r="68">
          <cell r="G68">
            <v>5.1082272877202648</v>
          </cell>
          <cell r="I68">
            <v>1.4880923263362802</v>
          </cell>
          <cell r="J68">
            <v>2.6829195363766294</v>
          </cell>
          <cell r="K68">
            <v>1.6308524336017083</v>
          </cell>
          <cell r="L68">
            <v>0.98690558082479396</v>
          </cell>
        </row>
        <row r="69">
          <cell r="G69">
            <v>1.9807176885962732</v>
          </cell>
          <cell r="I69">
            <v>-0.60390292558359804</v>
          </cell>
          <cell r="J69">
            <v>0.31876565600955065</v>
          </cell>
          <cell r="K69">
            <v>0.68345924801844682</v>
          </cell>
          <cell r="L69">
            <v>-1.1432990668229883</v>
          </cell>
        </row>
        <row r="70">
          <cell r="G70">
            <v>1.7368110048935832</v>
          </cell>
          <cell r="I70">
            <v>-0.77874873018302038</v>
          </cell>
          <cell r="J70">
            <v>0.24598221984873464</v>
          </cell>
          <cell r="K70">
            <v>0.55205067586632905</v>
          </cell>
          <cell r="L70">
            <v>-1.4024960226995493</v>
          </cell>
        </row>
        <row r="71">
          <cell r="G71">
            <v>3.3406709572835647</v>
          </cell>
          <cell r="I71">
            <v>0.48771954888450414</v>
          </cell>
          <cell r="J71">
            <v>1.1619539215718344</v>
          </cell>
          <cell r="K71">
            <v>1.2061716722280769</v>
          </cell>
          <cell r="L71">
            <v>0.15010300323023906</v>
          </cell>
        </row>
        <row r="72">
          <cell r="G72">
            <v>2.2475991954507966</v>
          </cell>
          <cell r="I72">
            <v>-0.35105258016089946</v>
          </cell>
          <cell r="J72">
            <v>0.45063160617221609</v>
          </cell>
          <cell r="K72">
            <v>0.80986262229659511</v>
          </cell>
          <cell r="L72">
            <v>-0.7971051110288192</v>
          </cell>
        </row>
        <row r="73">
          <cell r="G73">
            <v>2.4721552728676821</v>
          </cell>
          <cell r="I73">
            <v>-0.16967026370190372</v>
          </cell>
          <cell r="J73">
            <v>0.56675196845421949</v>
          </cell>
          <cell r="K73">
            <v>0.90509035027155127</v>
          </cell>
          <cell r="L73">
            <v>-0.5678335163685595</v>
          </cell>
        </row>
        <row r="74">
          <cell r="G74">
            <v>2.8610992921284022</v>
          </cell>
          <cell r="I74">
            <v>6.8849042454066312E-2</v>
          </cell>
          <cell r="J74">
            <v>0.74960136901867713</v>
          </cell>
          <cell r="K74">
            <v>1.0512059188584157</v>
          </cell>
          <cell r="L74">
            <v>-0.2882137217273123</v>
          </cell>
        </row>
        <row r="75">
          <cell r="G75">
            <v>1.0759611217503489</v>
          </cell>
          <cell r="I75">
            <v>-1.4163036257244224</v>
          </cell>
          <cell r="J75">
            <v>8.1582482005515475E-2</v>
          </cell>
          <cell r="K75">
            <v>7.3214328884530916E-2</v>
          </cell>
          <cell r="L75">
            <v>-2.5061407213643632</v>
          </cell>
        </row>
        <row r="76">
          <cell r="G76">
            <v>3.526932315271504</v>
          </cell>
          <cell r="I76">
            <v>0.63420337728935972</v>
          </cell>
          <cell r="J76">
            <v>1.3356999136633927</v>
          </cell>
          <cell r="K76">
            <v>1.260428460616559</v>
          </cell>
          <cell r="L76">
            <v>0.28945543436319704</v>
          </cell>
        </row>
        <row r="77">
          <cell r="G77">
            <v>2.7433718079183396</v>
          </cell>
          <cell r="I77">
            <v>-6.2541033315154067E-3</v>
          </cell>
          <cell r="J77">
            <v>0.68816956948619312</v>
          </cell>
          <cell r="K77">
            <v>1.0091877506801192</v>
          </cell>
          <cell r="L77">
            <v>-0.37372000414041934</v>
          </cell>
        </row>
        <row r="78">
          <cell r="G78">
            <v>2.4307694809928391</v>
          </cell>
          <cell r="I78">
            <v>-0.23350503341371939</v>
          </cell>
          <cell r="J78">
            <v>0.52371606759508726</v>
          </cell>
          <cell r="K78">
            <v>0.88820786607141644</v>
          </cell>
          <cell r="L78">
            <v>-0.64680559725253228</v>
          </cell>
        </row>
        <row r="79">
          <cell r="G79">
            <v>3.5177374923383709</v>
          </cell>
          <cell r="I79">
            <v>0.61898211112271218</v>
          </cell>
          <cell r="J79">
            <v>1.3169023676958906</v>
          </cell>
          <cell r="K79">
            <v>1.2578180250941975</v>
          </cell>
          <cell r="L79">
            <v>0.27528228766384388</v>
          </cell>
        </row>
        <row r="80">
          <cell r="G80">
            <v>4.6806494434525963</v>
          </cell>
          <cell r="I80">
            <v>1.1837123561092817</v>
          </cell>
          <cell r="J80">
            <v>2.1348403210696234</v>
          </cell>
          <cell r="K80">
            <v>1.5434368702703973</v>
          </cell>
          <cell r="L80">
            <v>0.75839185281550436</v>
          </cell>
        </row>
        <row r="81">
          <cell r="G81">
            <v>2.3929192662903556</v>
          </cell>
          <cell r="I81">
            <v>-0.2592929978290815</v>
          </cell>
          <cell r="J81">
            <v>0.50700724110722395</v>
          </cell>
          <cell r="K81">
            <v>0.87251407091054478</v>
          </cell>
          <cell r="L81">
            <v>-0.6792299932301753</v>
          </cell>
        </row>
        <row r="82">
          <cell r="G82">
            <v>3.1892064871672607</v>
          </cell>
          <cell r="I82">
            <v>0.37778701270085813</v>
          </cell>
          <cell r="J82">
            <v>1.0418697963081824</v>
          </cell>
          <cell r="K82">
            <v>1.1597721357490074</v>
          </cell>
          <cell r="L82">
            <v>4.1016979965212801E-2</v>
          </cell>
        </row>
        <row r="83">
          <cell r="G83">
            <v>1.8788609442209088</v>
          </cell>
          <cell r="I83">
            <v>-0.64957302229678393</v>
          </cell>
          <cell r="J83">
            <v>0.29838451574460034</v>
          </cell>
          <cell r="K83">
            <v>0.63066571248839542</v>
          </cell>
          <cell r="L83">
            <v>-1.2093723029352383</v>
          </cell>
        </row>
        <row r="84">
          <cell r="G84">
            <v>4.3169166380276316</v>
          </cell>
          <cell r="I84">
            <v>1.044169045588939</v>
          </cell>
          <cell r="J84">
            <v>1.9091683234020551</v>
          </cell>
          <cell r="K84">
            <v>1.4625414062241986</v>
          </cell>
          <cell r="L84">
            <v>0.6466677144563665</v>
          </cell>
        </row>
        <row r="85">
          <cell r="G85">
            <v>3.4442380741143745</v>
          </cell>
          <cell r="I85">
            <v>0.57414709947414444</v>
          </cell>
          <cell r="J85">
            <v>1.262541158477003</v>
          </cell>
          <cell r="K85">
            <v>1.2367027113872189</v>
          </cell>
          <cell r="L85">
            <v>0.2331264824098479</v>
          </cell>
        </row>
        <row r="86">
          <cell r="G86">
            <v>3.6066656354954545</v>
          </cell>
          <cell r="I86">
            <v>0.66509767139499953</v>
          </cell>
          <cell r="J86">
            <v>1.3743894586135719</v>
          </cell>
          <cell r="K86">
            <v>1.2827836988431944</v>
          </cell>
          <cell r="L86">
            <v>0.31800960240875786</v>
          </cell>
        </row>
        <row r="87">
          <cell r="G87">
            <v>4.5232458983186721</v>
          </cell>
          <cell r="I87">
            <v>1.088335314817922</v>
          </cell>
          <cell r="J87">
            <v>1.9788829560174166</v>
          </cell>
          <cell r="K87">
            <v>1.5092298552170493</v>
          </cell>
          <cell r="L87">
            <v>0.68253252187869773</v>
          </cell>
        </row>
        <row r="88">
          <cell r="G88">
            <v>3.0168227317293943</v>
          </cell>
          <cell r="I88">
            <v>0.22067011655872479</v>
          </cell>
          <cell r="J88">
            <v>0.8850957671810642</v>
          </cell>
          <cell r="K88">
            <v>1.104204201980491</v>
          </cell>
          <cell r="L88">
            <v>-0.12205942832462266</v>
          </cell>
        </row>
        <row r="89">
          <cell r="G89">
            <v>2.0473319214365686</v>
          </cell>
          <cell r="I89">
            <v>-0.50185650440009355</v>
          </cell>
          <cell r="J89">
            <v>0.3680020418899238</v>
          </cell>
          <cell r="K89">
            <v>0.71653744372307793</v>
          </cell>
          <cell r="L89">
            <v>-0.99966679221467625</v>
          </cell>
        </row>
        <row r="90">
          <cell r="G90">
            <v>4.1803504676285703</v>
          </cell>
          <cell r="I90">
            <v>0.92246241734752488</v>
          </cell>
          <cell r="J90">
            <v>1.7251646804251157</v>
          </cell>
          <cell r="K90">
            <v>1.430395086952239</v>
          </cell>
          <cell r="L90">
            <v>0.54532251283975786</v>
          </cell>
        </row>
        <row r="91">
          <cell r="G91">
            <v>2.8860819604338115</v>
          </cell>
          <cell r="I91">
            <v>9.3948960933968692E-2</v>
          </cell>
          <cell r="J91">
            <v>0.77094689663890037</v>
          </cell>
          <cell r="K91">
            <v>1.0598998592671411</v>
          </cell>
          <cell r="L91">
            <v>-0.2601357837455987</v>
          </cell>
        </row>
        <row r="92">
          <cell r="G92">
            <v>3.620751679559203</v>
          </cell>
          <cell r="I92">
            <v>0.68078430267664325</v>
          </cell>
          <cell r="J92">
            <v>1.3943104361081264</v>
          </cell>
          <cell r="K92">
            <v>1.286681650569246</v>
          </cell>
          <cell r="L92">
            <v>0.33239998202775339</v>
          </cell>
        </row>
        <row r="93">
          <cell r="G93">
            <v>1.897603594046994</v>
          </cell>
          <cell r="I93">
            <v>-0.63420337728936016</v>
          </cell>
          <cell r="J93">
            <v>0.30513217967337564</v>
          </cell>
          <cell r="K93">
            <v>0.64059182381557278</v>
          </cell>
          <cell r="L93">
            <v>-1.1870102202766912</v>
          </cell>
        </row>
        <row r="94">
          <cell r="G94">
            <v>2.2551078978530454</v>
          </cell>
          <cell r="I94">
            <v>-0.32456676785852062</v>
          </cell>
          <cell r="J94">
            <v>0.46641725361450803</v>
          </cell>
          <cell r="K94">
            <v>0.81319782008181019</v>
          </cell>
          <cell r="L94">
            <v>-0.76267465146004187</v>
          </cell>
        </row>
        <row r="95">
          <cell r="G95">
            <v>2.1767936517870199</v>
          </cell>
          <cell r="I95">
            <v>-0.43210009909512009</v>
          </cell>
          <cell r="J95">
            <v>0.40471688510281234</v>
          </cell>
          <cell r="K95">
            <v>0.77785299217752946</v>
          </cell>
          <cell r="L95">
            <v>-0.90456750545322639</v>
          </cell>
        </row>
        <row r="96">
          <cell r="G96">
            <v>1.9654344665632957</v>
          </cell>
          <cell r="I96">
            <v>-0.61898211112271218</v>
          </cell>
          <cell r="J96">
            <v>0.31192568406177373</v>
          </cell>
          <cell r="K96">
            <v>0.67571332345839297</v>
          </cell>
          <cell r="L96">
            <v>-1.1649903116546003</v>
          </cell>
        </row>
        <row r="97">
          <cell r="G97">
            <v>1.4396275833655832</v>
          </cell>
          <cell r="I97">
            <v>-1.0228321261036526</v>
          </cell>
          <cell r="J97">
            <v>0.1662831969705291</v>
          </cell>
          <cell r="K97">
            <v>0.36438445747651177</v>
          </cell>
          <cell r="L97">
            <v>-1.7940629383540372</v>
          </cell>
        </row>
        <row r="98">
          <cell r="G98">
            <v>1.8613967898682311</v>
          </cell>
          <cell r="I98">
            <v>-0.66509767139499976</v>
          </cell>
          <cell r="J98">
            <v>0.291682077785127</v>
          </cell>
          <cell r="K98">
            <v>0.62132716818876121</v>
          </cell>
          <cell r="L98">
            <v>-1.2320908445680812</v>
          </cell>
        </row>
        <row r="99">
          <cell r="G99">
            <v>4.8484841892887935</v>
          </cell>
          <cell r="I99">
            <v>1.2912794713519364</v>
          </cell>
          <cell r="J99">
            <v>2.319696733466766</v>
          </cell>
          <cell r="K99">
            <v>1.5786661178081511</v>
          </cell>
          <cell r="L99">
            <v>0.84143645880054208</v>
          </cell>
        </row>
        <row r="100">
          <cell r="G100">
            <v>1.5967451790120082</v>
          </cell>
          <cell r="I100">
            <v>-0.83062125279067045</v>
          </cell>
          <cell r="J100">
            <v>0.22701831398974295</v>
          </cell>
          <cell r="K100">
            <v>0.46796729420465638</v>
          </cell>
          <cell r="L100">
            <v>-1.4827245863861473</v>
          </cell>
        </row>
        <row r="101">
          <cell r="G101">
            <v>1.822853477913525</v>
          </cell>
          <cell r="I101">
            <v>-0.71267336124007763</v>
          </cell>
          <cell r="J101">
            <v>0.27184015698612302</v>
          </cell>
          <cell r="K101">
            <v>0.60040311831030269</v>
          </cell>
          <cell r="L101">
            <v>-1.3025410435641152</v>
          </cell>
        </row>
        <row r="102">
          <cell r="G102">
            <v>5.8735383120236424</v>
          </cell>
          <cell r="I102">
            <v>1.9041839786906027</v>
          </cell>
          <cell r="J102">
            <v>3.5598491943702042</v>
          </cell>
          <cell r="K102">
            <v>1.7704572311214548</v>
          </cell>
          <cell r="L102">
            <v>1.2697181828347159</v>
          </cell>
        </row>
        <row r="103">
          <cell r="G103">
            <v>2.0848851928305958</v>
          </cell>
          <cell r="I103">
            <v>-0.48771954888450458</v>
          </cell>
          <cell r="J103">
            <v>0.37523796347610056</v>
          </cell>
          <cell r="K103">
            <v>0.7347137903441191</v>
          </cell>
          <cell r="L103">
            <v>-0.98019488499606855</v>
          </cell>
        </row>
        <row r="104">
          <cell r="G104">
            <v>2.9287240605948215</v>
          </cell>
          <cell r="I104">
            <v>0.14434310613471857</v>
          </cell>
          <cell r="J104">
            <v>0.81505547989517602</v>
          </cell>
          <cell r="K104">
            <v>1.0745668539828306</v>
          </cell>
          <cell r="L104">
            <v>-0.20449909456715576</v>
          </cell>
        </row>
        <row r="105">
          <cell r="G105">
            <v>3.9618247196948522</v>
          </cell>
          <cell r="I105">
            <v>0.86647898678975666</v>
          </cell>
          <cell r="J105">
            <v>1.6444757691749734</v>
          </cell>
          <cell r="K105">
            <v>1.3767047069380214</v>
          </cell>
          <cell r="L105">
            <v>0.49742165207504246</v>
          </cell>
        </row>
        <row r="106">
          <cell r="G106">
            <v>6.031220765660624</v>
          </cell>
          <cell r="I106">
            <v>2.0865796576126199</v>
          </cell>
          <cell r="J106">
            <v>3.9919825495605257</v>
          </cell>
          <cell r="K106">
            <v>1.796949438949059</v>
          </cell>
          <cell r="L106">
            <v>1.3842879870870894</v>
          </cell>
        </row>
        <row r="107">
          <cell r="G107">
            <v>3.6282505995209258</v>
          </cell>
          <cell r="I107">
            <v>0.69664027541452611</v>
          </cell>
          <cell r="J107">
            <v>1.4146363391221655</v>
          </cell>
          <cell r="K107">
            <v>1.2887506036052609</v>
          </cell>
          <cell r="L107">
            <v>0.34687249391002717</v>
          </cell>
        </row>
        <row r="108">
          <cell r="G108">
            <v>3.1555588208582614</v>
          </cell>
          <cell r="I108">
            <v>0.33778005379514503</v>
          </cell>
          <cell r="J108">
            <v>1.0003125700154187</v>
          </cell>
          <cell r="K108">
            <v>1.1491656026094321</v>
          </cell>
          <cell r="L108">
            <v>3.125211755884437E-4</v>
          </cell>
        </row>
        <row r="109">
          <cell r="G109">
            <v>2.4525717747542402</v>
          </cell>
          <cell r="I109">
            <v>-0.20787145065533047</v>
          </cell>
          <cell r="J109">
            <v>0.54070882991819946</v>
          </cell>
          <cell r="K109">
            <v>0.89713717798397941</v>
          </cell>
          <cell r="L109">
            <v>-0.61487435219635722</v>
          </cell>
        </row>
        <row r="110">
          <cell r="G110">
            <v>1.3586894596081611</v>
          </cell>
          <cell r="I110">
            <v>-1.1347334299493967</v>
          </cell>
          <cell r="J110">
            <v>0.13724515207069884</v>
          </cell>
          <cell r="K110">
            <v>0.30652060251448093</v>
          </cell>
          <cell r="L110">
            <v>-1.9859865211055914</v>
          </cell>
        </row>
        <row r="111">
          <cell r="G111">
            <v>3.8088742391523622</v>
          </cell>
          <cell r="I111">
            <v>0.81308789770500389</v>
          </cell>
          <cell r="J111">
            <v>1.5698142404059534</v>
          </cell>
          <cell r="K111">
            <v>1.3373336701890919</v>
          </cell>
          <cell r="L111">
            <v>0.45095729414729624</v>
          </cell>
        </row>
        <row r="112">
          <cell r="G112">
            <v>3.4131440525165093</v>
          </cell>
          <cell r="I112">
            <v>0.51609447991924207</v>
          </cell>
          <cell r="J112">
            <v>1.194371671145257</v>
          </cell>
          <cell r="K112">
            <v>1.2276338760413534</v>
          </cell>
          <cell r="L112">
            <v>0.17762024889831821</v>
          </cell>
        </row>
        <row r="113">
          <cell r="G113">
            <v>4.8352876032744607</v>
          </cell>
          <cell r="I113">
            <v>1.2630065484465773</v>
          </cell>
          <cell r="J113">
            <v>2.2701816689393852</v>
          </cell>
          <cell r="K113">
            <v>1.5759406107503371</v>
          </cell>
          <cell r="L113">
            <v>0.81985985866082534</v>
          </cell>
        </row>
        <row r="114">
          <cell r="G114">
            <v>2.9105583502128178</v>
          </cell>
          <cell r="I114">
            <v>0.10652016045293451</v>
          </cell>
          <cell r="J114">
            <v>0.7817929899482905</v>
          </cell>
          <cell r="K114">
            <v>1.0683449357035126</v>
          </cell>
          <cell r="L114">
            <v>-0.24616529221721672</v>
          </cell>
        </row>
        <row r="115">
          <cell r="G115">
            <v>3.135323046063005</v>
          </cell>
          <cell r="I115">
            <v>0.31140990888038406</v>
          </cell>
          <cell r="J115">
            <v>0.97353720876730654</v>
          </cell>
          <cell r="K115">
            <v>1.1427322137722868</v>
          </cell>
          <cell r="L115">
            <v>-2.6819233259523571E-2</v>
          </cell>
        </row>
        <row r="116">
          <cell r="G116">
            <v>3.0429652904712539</v>
          </cell>
          <cell r="I116">
            <v>0.24637853400043935</v>
          </cell>
          <cell r="J116">
            <v>0.9095767939348065</v>
          </cell>
          <cell r="K116">
            <v>1.1128324644979093</v>
          </cell>
          <cell r="L116">
            <v>-9.4775849256034564E-2</v>
          </cell>
        </row>
        <row r="117">
          <cell r="G117">
            <v>6.3334838671580879E-2</v>
          </cell>
          <cell r="I117">
            <v>-2.6975095569769199</v>
          </cell>
          <cell r="J117">
            <v>3.4991287889402384E-3</v>
          </cell>
          <cell r="K117">
            <v>-2.7593197272735814</v>
          </cell>
          <cell r="L117">
            <v>-5.6552412589175045</v>
          </cell>
        </row>
        <row r="118">
          <cell r="G118">
            <v>3.663878607094369</v>
          </cell>
          <cell r="I118">
            <v>0.74530423031537718</v>
          </cell>
          <cell r="J118">
            <v>1.4782170713105502</v>
          </cell>
          <cell r="K118">
            <v>1.2985223150114948</v>
          </cell>
          <cell r="L118">
            <v>0.39083668001698862</v>
          </cell>
        </row>
        <row r="119">
          <cell r="G119">
            <v>0.52710242971645771</v>
          </cell>
          <cell r="I119">
            <v>-2.21229761517945</v>
          </cell>
          <cell r="J119">
            <v>1.3564639034138473E-2</v>
          </cell>
          <cell r="K119">
            <v>-0.64036038553862384</v>
          </cell>
          <cell r="L119">
            <v>-4.3002889433146096</v>
          </cell>
        </row>
        <row r="120">
          <cell r="G120">
            <v>4.3782771644501333</v>
          </cell>
          <cell r="I120">
            <v>1.0659922490614977</v>
          </cell>
          <cell r="J120">
            <v>1.9434182464451339</v>
          </cell>
          <cell r="K120">
            <v>1.4766553055595739</v>
          </cell>
          <cell r="L120">
            <v>0.664448405308391</v>
          </cell>
        </row>
        <row r="121">
          <cell r="G121">
            <v>1.3013630752810723</v>
          </cell>
          <cell r="I121">
            <v>-1.2093018348920097</v>
          </cell>
          <cell r="J121">
            <v>0.12021863405010415</v>
          </cell>
          <cell r="K121">
            <v>0.2634122346018975</v>
          </cell>
          <cell r="L121">
            <v>-2.118443243520979</v>
          </cell>
        </row>
        <row r="122">
          <cell r="G122">
            <v>1.7781985051881144</v>
          </cell>
          <cell r="I122">
            <v>-0.74530423031537774</v>
          </cell>
          <cell r="J122">
            <v>0.25882761163168927</v>
          </cell>
          <cell r="K122">
            <v>0.5756007760725127</v>
          </cell>
          <cell r="L122">
            <v>-1.3515930310430357</v>
          </cell>
        </row>
        <row r="123">
          <cell r="G123">
            <v>3.4270390407340399</v>
          </cell>
          <cell r="I123">
            <v>0.5304378584592353</v>
          </cell>
          <cell r="J123">
            <v>1.2109833488121531</v>
          </cell>
          <cell r="K123">
            <v>1.231696634929724</v>
          </cell>
          <cell r="L123">
            <v>0.19143271452774754</v>
          </cell>
        </row>
        <row r="124">
          <cell r="G124">
            <v>2.1926665723207481</v>
          </cell>
          <cell r="I124">
            <v>-0.39125496660919462</v>
          </cell>
          <cell r="J124">
            <v>0.42741074858053352</v>
          </cell>
          <cell r="K124">
            <v>0.78511841607081978</v>
          </cell>
          <cell r="L124">
            <v>-0.85000978765212243</v>
          </cell>
        </row>
        <row r="125">
          <cell r="G125">
            <v>4.3096848970252957</v>
          </cell>
          <cell r="I125">
            <v>1.0228321261036524</v>
          </cell>
          <cell r="J125">
            <v>1.8760527146175576</v>
          </cell>
          <cell r="K125">
            <v>1.4608647917040987</v>
          </cell>
          <cell r="L125">
            <v>0.62916994966556006</v>
          </cell>
        </row>
        <row r="126">
          <cell r="G126">
            <v>1.1189824186540391</v>
          </cell>
          <cell r="I126">
            <v>-1.3511521260686532</v>
          </cell>
          <cell r="J126">
            <v>9.2469905826748647E-2</v>
          </cell>
          <cell r="K126">
            <v>0.11241971754776998</v>
          </cell>
          <cell r="L126">
            <v>-2.3808720298126103</v>
          </cell>
        </row>
        <row r="127">
          <cell r="G127">
            <v>4.8157960225966621</v>
          </cell>
          <cell r="I127">
            <v>1.2357086898512506</v>
          </cell>
          <cell r="J127">
            <v>2.2230031086642956</v>
          </cell>
          <cell r="K127">
            <v>1.5719013529975705</v>
          </cell>
          <cell r="L127">
            <v>0.79885903339057152</v>
          </cell>
        </row>
        <row r="128">
          <cell r="G128">
            <v>0.75379752592899929</v>
          </cell>
          <cell r="I128">
            <v>-1.8325718510313058</v>
          </cell>
          <cell r="J128">
            <v>3.400479879775959E-2</v>
          </cell>
          <cell r="K128">
            <v>-0.28263148028635438</v>
          </cell>
          <cell r="L128">
            <v>-3.3812536232148691</v>
          </cell>
        </row>
        <row r="129">
          <cell r="G129">
            <v>2.0156102883005125</v>
          </cell>
          <cell r="I129">
            <v>-0.54489120823511805</v>
          </cell>
          <cell r="J129">
            <v>0.34660322251407499</v>
          </cell>
          <cell r="K129">
            <v>0.70092202214771093</v>
          </cell>
          <cell r="L129">
            <v>-1.0595746042421939</v>
          </cell>
        </row>
        <row r="130">
          <cell r="G130">
            <v>0.37691589312888951</v>
          </cell>
          <cell r="I130">
            <v>-2.3874422545356238</v>
          </cell>
          <cell r="J130">
            <v>8.5192196529385155E-3</v>
          </cell>
          <cell r="K130">
            <v>-0.97573321157238502</v>
          </cell>
          <cell r="L130">
            <v>-4.765430532366226</v>
          </cell>
        </row>
        <row r="131">
          <cell r="G131">
            <v>2.1703004626449349</v>
          </cell>
          <cell r="I131">
            <v>-0.44587350369822754</v>
          </cell>
          <cell r="J131">
            <v>0.39726528579439152</v>
          </cell>
          <cell r="K131">
            <v>0.77486562001574066</v>
          </cell>
          <cell r="L131">
            <v>-0.92315099527630529</v>
          </cell>
        </row>
        <row r="132">
          <cell r="G132">
            <v>1.456848920255539</v>
          </cell>
          <cell r="I132">
            <v>-1.0019509868815037</v>
          </cell>
          <cell r="J132">
            <v>0.17219337965878714</v>
          </cell>
          <cell r="K132">
            <v>0.3762758294931578</v>
          </cell>
          <cell r="L132">
            <v>-1.7591371333792023</v>
          </cell>
        </row>
        <row r="133">
          <cell r="G133">
            <v>4.6354934816982389</v>
          </cell>
          <cell r="I133">
            <v>1.1588753792244366</v>
          </cell>
          <cell r="J133">
            <v>2.0935121255767775</v>
          </cell>
          <cell r="K133">
            <v>1.5337426618937549</v>
          </cell>
          <cell r="L133">
            <v>0.73884309847212271</v>
          </cell>
        </row>
        <row r="134">
          <cell r="G134">
            <v>3.2050983067745902</v>
          </cell>
          <cell r="I134">
            <v>0.40479426798281942</v>
          </cell>
          <cell r="J134">
            <v>1.0705661699824058</v>
          </cell>
          <cell r="K134">
            <v>1.1647427628428182</v>
          </cell>
          <cell r="L134">
            <v>6.8187639358140664E-2</v>
          </cell>
        </row>
        <row r="135">
          <cell r="G135">
            <v>3.6822864808986182</v>
          </cell>
          <cell r="I135">
            <v>0.77874873018302038</v>
          </cell>
          <cell r="J135">
            <v>1.522967267109165</v>
          </cell>
          <cell r="K135">
            <v>1.3035338855686973</v>
          </cell>
          <cell r="L135">
            <v>0.4206605813046243</v>
          </cell>
        </row>
        <row r="136">
          <cell r="G136">
            <v>5.3365935764932182</v>
          </cell>
          <cell r="I136">
            <v>1.5270583320354101</v>
          </cell>
          <cell r="J136">
            <v>2.7587133757461633</v>
          </cell>
          <cell r="K136">
            <v>1.6745875423991079</v>
          </cell>
          <cell r="L136">
            <v>1.0147644028309679</v>
          </cell>
        </row>
        <row r="137">
          <cell r="G137">
            <v>2.437704793943313</v>
          </cell>
          <cell r="I137">
            <v>-0.22067011655872468</v>
          </cell>
          <cell r="J137">
            <v>0.53217635494447868</v>
          </cell>
          <cell r="K137">
            <v>0.89105693838857414</v>
          </cell>
          <cell r="L137">
            <v>-0.63078035031603541</v>
          </cell>
        </row>
        <row r="138">
          <cell r="G138">
            <v>1.0016552637632101</v>
          </cell>
          <cell r="I138">
            <v>-1.5270583320354105</v>
          </cell>
          <cell r="J138">
            <v>6.547042561824655E-2</v>
          </cell>
          <cell r="K138">
            <v>1.6538953240243081E-3</v>
          </cell>
          <cell r="L138">
            <v>-2.7261567555842294</v>
          </cell>
        </row>
        <row r="139">
          <cell r="G139">
            <v>6.9225133877672045</v>
          </cell>
          <cell r="I139">
            <v>2.3874422545356215</v>
          </cell>
          <cell r="J139">
            <v>4.769687118148533</v>
          </cell>
          <cell r="K139">
            <v>1.9347789100108685</v>
          </cell>
          <cell r="L139">
            <v>1.5622807090693376</v>
          </cell>
        </row>
        <row r="140">
          <cell r="G140">
            <v>5.5309745689588521</v>
          </cell>
          <cell r="I140">
            <v>1.6128070814723268</v>
          </cell>
          <cell r="J140">
            <v>2.9300716277428469</v>
          </cell>
          <cell r="K140">
            <v>1.7103640330918011</v>
          </cell>
          <cell r="L140">
            <v>1.0750268690587861</v>
          </cell>
        </row>
        <row r="141">
          <cell r="G141">
            <v>4.8716342281417617</v>
          </cell>
          <cell r="I141">
            <v>1.3206240594830998</v>
          </cell>
          <cell r="J141">
            <v>2.3717918453501681</v>
          </cell>
          <cell r="K141">
            <v>1.5834294512636449</v>
          </cell>
          <cell r="L141">
            <v>0.86364572237339521</v>
          </cell>
        </row>
        <row r="142">
          <cell r="G142">
            <v>1.623674961663369</v>
          </cell>
          <cell r="I142">
            <v>-0.79580101002689541</v>
          </cell>
          <cell r="J142">
            <v>0.23962087524171707</v>
          </cell>
          <cell r="K142">
            <v>0.48469207494844146</v>
          </cell>
          <cell r="L142">
            <v>-1.4286972911532461</v>
          </cell>
        </row>
        <row r="143">
          <cell r="G143">
            <v>2.5229303895142774</v>
          </cell>
          <cell r="I143">
            <v>-0.11910821713417175</v>
          </cell>
          <cell r="J143">
            <v>0.60256600192952525</v>
          </cell>
          <cell r="K143">
            <v>0.92542107891534975</v>
          </cell>
          <cell r="L143">
            <v>-0.50655807284614007</v>
          </cell>
        </row>
        <row r="144">
          <cell r="G144">
            <v>5.4448264424532056</v>
          </cell>
          <cell r="I144">
            <v>1.5684915216655266</v>
          </cell>
          <cell r="J144">
            <v>2.8407265274069986</v>
          </cell>
          <cell r="K144">
            <v>1.6946658812126745</v>
          </cell>
          <cell r="L144">
            <v>1.04405983896639</v>
          </cell>
        </row>
        <row r="145">
          <cell r="G145">
            <v>2.6344598454972283</v>
          </cell>
          <cell r="I145">
            <v>-6.8849042454066312E-2</v>
          </cell>
          <cell r="J145">
            <v>0.63971047633451783</v>
          </cell>
          <cell r="K145">
            <v>0.96867816875838275</v>
          </cell>
          <cell r="L145">
            <v>-0.44673958571076677</v>
          </cell>
        </row>
        <row r="146">
          <cell r="G146">
            <v>1.7526340597945642</v>
          </cell>
          <cell r="I146">
            <v>-0.76191994645949512</v>
          </cell>
          <cell r="J146">
            <v>0.25238429037075716</v>
          </cell>
          <cell r="K146">
            <v>0.56111983331735582</v>
          </cell>
          <cell r="L146">
            <v>-1.3768023912554699</v>
          </cell>
        </row>
        <row r="147">
          <cell r="G147">
            <v>1.5446442435991068</v>
          </cell>
          <cell r="I147">
            <v>-0.88483152301530998</v>
          </cell>
          <cell r="J147">
            <v>0.20840735498571766</v>
          </cell>
          <cell r="K147">
            <v>0.43479362079245476</v>
          </cell>
          <cell r="L147">
            <v>-1.5682606770878951</v>
          </cell>
        </row>
        <row r="148">
          <cell r="G148">
            <v>1.5170898018069681</v>
          </cell>
          <cell r="I148">
            <v>-0.94177590213267803</v>
          </cell>
          <cell r="J148">
            <v>0.19013644477819247</v>
          </cell>
          <cell r="K148">
            <v>0.41679389558661628</v>
          </cell>
          <cell r="L148">
            <v>-1.6600133341423726</v>
          </cell>
        </row>
        <row r="149">
          <cell r="G149">
            <v>1.9810000544016377</v>
          </cell>
          <cell r="I149">
            <v>-0.58895982595082241</v>
          </cell>
          <cell r="J149">
            <v>0.32565273557327168</v>
          </cell>
          <cell r="K149">
            <v>0.68360179517811859</v>
          </cell>
          <cell r="L149">
            <v>-1.1219236936771766</v>
          </cell>
        </row>
        <row r="150">
          <cell r="G150">
            <v>0.82393123859801976</v>
          </cell>
          <cell r="I150">
            <v>-1.712381710620517</v>
          </cell>
          <cell r="J150">
            <v>4.43837191591109E-2</v>
          </cell>
          <cell r="K150">
            <v>-0.19366820085804282</v>
          </cell>
          <cell r="L150">
            <v>-3.1148825623951741</v>
          </cell>
        </row>
        <row r="151">
          <cell r="G151">
            <v>1.5379792993032704</v>
          </cell>
          <cell r="I151">
            <v>-0.90348703701582589</v>
          </cell>
          <cell r="J151">
            <v>0.20227988483362053</v>
          </cell>
          <cell r="K151">
            <v>0.43046941150215101</v>
          </cell>
          <cell r="L151">
            <v>-1.5981029721119222</v>
          </cell>
        </row>
        <row r="152">
          <cell r="G152">
            <v>5.6775730578081642</v>
          </cell>
          <cell r="I152">
            <v>1.7123817106205157</v>
          </cell>
          <cell r="J152">
            <v>3.1369923435501694</v>
          </cell>
          <cell r="K152">
            <v>1.736523862868667</v>
          </cell>
          <cell r="L152">
            <v>1.143264488513873</v>
          </cell>
        </row>
        <row r="153">
          <cell r="G153">
            <v>4.9113539229519896</v>
          </cell>
          <cell r="I153">
            <v>1.3511521260686539</v>
          </cell>
          <cell r="J153">
            <v>2.4267507296309256</v>
          </cell>
          <cell r="K153">
            <v>1.5915496518503167</v>
          </cell>
          <cell r="L153">
            <v>0.88655321427191325</v>
          </cell>
        </row>
        <row r="154">
          <cell r="G154">
            <v>3.0253854396304174</v>
          </cell>
          <cell r="I154">
            <v>0.2335050334137195</v>
          </cell>
          <cell r="J154">
            <v>0.8972613673447527</v>
          </cell>
          <cell r="K154">
            <v>1.1070385014254553</v>
          </cell>
          <cell r="L154">
            <v>-0.10840807994049304</v>
          </cell>
        </row>
        <row r="155">
          <cell r="G155">
            <v>5.1015237419697996</v>
          </cell>
          <cell r="I155">
            <v>1.4512631910577387</v>
          </cell>
          <cell r="J155">
            <v>2.6124678754260175</v>
          </cell>
          <cell r="K155">
            <v>1.6295392680417895</v>
          </cell>
          <cell r="L155">
            <v>0.9602953207276782</v>
          </cell>
        </row>
        <row r="156">
          <cell r="G156">
            <v>3.293356209651547</v>
          </cell>
          <cell r="I156">
            <v>0.47367940352453713</v>
          </cell>
          <cell r="J156">
            <v>1.1461308066325917</v>
          </cell>
          <cell r="K156">
            <v>1.1919071693180114</v>
          </cell>
          <cell r="L156">
            <v>0.13639175369211157</v>
          </cell>
        </row>
        <row r="157">
          <cell r="G157">
            <v>2.38693820208118</v>
          </cell>
          <cell r="I157">
            <v>-0.27225085458216447</v>
          </cell>
          <cell r="J157">
            <v>0.49875636921722821</v>
          </cell>
          <cell r="K157">
            <v>0.87001145765464516</v>
          </cell>
          <cell r="L157">
            <v>-0.69563754049924686</v>
          </cell>
        </row>
        <row r="158">
          <cell r="G158">
            <v>3.6669586949881543</v>
          </cell>
          <cell r="I158">
            <v>0.76191994645949412</v>
          </cell>
          <cell r="J158">
            <v>1.5003418675911864</v>
          </cell>
          <cell r="K158">
            <v>1.2993626250465173</v>
          </cell>
          <cell r="L158">
            <v>0.40569299386768976</v>
          </cell>
        </row>
        <row r="159">
          <cell r="G159">
            <v>0.54262558942247208</v>
          </cell>
          <cell r="I159">
            <v>-2.0865796576126225</v>
          </cell>
          <cell r="J159">
            <v>1.8635643815696334E-2</v>
          </cell>
          <cell r="K159">
            <v>-0.61133571912021967</v>
          </cell>
          <cell r="L159">
            <v>-3.9826791979116569</v>
          </cell>
        </row>
        <row r="160">
          <cell r="G160">
            <v>3.0135454765967307</v>
          </cell>
          <cell r="I160">
            <v>0.20787145065533047</v>
          </cell>
          <cell r="J160">
            <v>0.87307639171528018</v>
          </cell>
          <cell r="K160">
            <v>1.1031172847833681</v>
          </cell>
          <cell r="L160">
            <v>-0.13573222214235939</v>
          </cell>
        </row>
        <row r="161">
          <cell r="G161">
            <v>1.4082492491487366</v>
          </cell>
          <cell r="I161">
            <v>-1.0441690455889392</v>
          </cell>
          <cell r="J161">
            <v>0.16040773941031478</v>
          </cell>
          <cell r="K161">
            <v>0.34234726561216894</v>
          </cell>
          <cell r="L161">
            <v>-1.830036334026002</v>
          </cell>
        </row>
        <row r="162">
          <cell r="G162">
            <v>7.3046403769595329</v>
          </cell>
          <cell r="I162">
            <v>2.6975095569769167</v>
          </cell>
          <cell r="J162">
            <v>5.6569903131494312</v>
          </cell>
          <cell r="K162">
            <v>1.98850981427962</v>
          </cell>
          <cell r="L162">
            <v>1.7328920039942408</v>
          </cell>
        </row>
        <row r="163">
          <cell r="G163">
            <v>2.1652442985113907</v>
          </cell>
          <cell r="I163">
            <v>-0.45973202050225354</v>
          </cell>
          <cell r="J163">
            <v>0.38986880236988636</v>
          </cell>
          <cell r="K163">
            <v>0.77253319504757578</v>
          </cell>
          <cell r="L163">
            <v>-0.9419450006348028</v>
          </cell>
        </row>
        <row r="164">
          <cell r="G164">
            <v>2.4547267789266725</v>
          </cell>
          <cell r="I164">
            <v>-0.19510674636432496</v>
          </cell>
          <cell r="J164">
            <v>0.54931473501107886</v>
          </cell>
          <cell r="K164">
            <v>0.89801546337354221</v>
          </cell>
          <cell r="L164">
            <v>-0.59908371392311532</v>
          </cell>
        </row>
        <row r="165">
          <cell r="G165">
            <v>5.7311993770612171</v>
          </cell>
          <cell r="I165">
            <v>1.7692851078409648</v>
          </cell>
          <cell r="J165">
            <v>3.2590950403510699</v>
          </cell>
          <cell r="K165">
            <v>1.7459248241916927</v>
          </cell>
          <cell r="L165">
            <v>1.1814495618576624</v>
          </cell>
        </row>
        <row r="166">
          <cell r="G166">
            <v>1.5982635785443744</v>
          </cell>
          <cell r="I166">
            <v>-0.81308789770500423</v>
          </cell>
          <cell r="J166">
            <v>0.23329974167834636</v>
          </cell>
          <cell r="K166">
            <v>0.46891777651121497</v>
          </cell>
          <cell r="L166">
            <v>-1.4554312072063458</v>
          </cell>
        </row>
        <row r="167">
          <cell r="G167">
            <v>3.1711449466460389</v>
          </cell>
          <cell r="I167">
            <v>0.36438724029913189</v>
          </cell>
          <cell r="J167">
            <v>1.0278246216051348</v>
          </cell>
          <cell r="K167">
            <v>1.1540927045859735</v>
          </cell>
          <cell r="L167">
            <v>2.7444550927448044E-2</v>
          </cell>
        </row>
        <row r="168">
          <cell r="G168">
            <v>1.8374570545683206</v>
          </cell>
          <cell r="I168">
            <v>-0.68078430267664325</v>
          </cell>
          <cell r="J168">
            <v>0.28502426357825988</v>
          </cell>
          <cell r="K168">
            <v>0.6083825801682341</v>
          </cell>
          <cell r="L168">
            <v>-1.2551809669749805</v>
          </cell>
        </row>
        <row r="169">
          <cell r="G169">
            <v>0.85825959834377985</v>
          </cell>
          <cell r="I169">
            <v>-1.6605374163770485</v>
          </cell>
          <cell r="J169">
            <v>4.9613856604336357E-2</v>
          </cell>
          <cell r="K169">
            <v>-0.15284866308464073</v>
          </cell>
          <cell r="L169">
            <v>-3.0034851172440451</v>
          </cell>
        </row>
        <row r="170">
          <cell r="G170">
            <v>2.4579304293953363</v>
          </cell>
          <cell r="I170">
            <v>-0.18237375463848368</v>
          </cell>
          <cell r="J170">
            <v>0.55799534507538473</v>
          </cell>
          <cell r="K170">
            <v>0.89931970699850683</v>
          </cell>
          <cell r="L170">
            <v>-0.58340465879443082</v>
          </cell>
        </row>
        <row r="171">
          <cell r="G171">
            <v>3.0947356754499342</v>
          </cell>
          <cell r="I171">
            <v>0.29830673829035242</v>
          </cell>
          <cell r="J171">
            <v>0.96041366083749935</v>
          </cell>
          <cell r="K171">
            <v>1.1297024987576063</v>
          </cell>
          <cell r="L171">
            <v>-4.0391190623852276E-2</v>
          </cell>
        </row>
        <row r="172">
          <cell r="G172">
            <v>1.3703033008962948</v>
          </cell>
          <cell r="I172">
            <v>-1.0883353148179222</v>
          </cell>
          <cell r="J172">
            <v>0.14875938405807673</v>
          </cell>
          <cell r="K172">
            <v>0.3150321028529775</v>
          </cell>
          <cell r="L172">
            <v>-1.9054251504415249</v>
          </cell>
        </row>
        <row r="173">
          <cell r="G173">
            <v>1.1903912607777423</v>
          </cell>
          <cell r="I173">
            <v>-1.2912794713519373</v>
          </cell>
          <cell r="J173">
            <v>0.10347717161252691</v>
          </cell>
          <cell r="K173">
            <v>0.17428204365319488</v>
          </cell>
          <cell r="L173">
            <v>-2.2684042547347332</v>
          </cell>
        </row>
        <row r="174">
          <cell r="G174">
            <v>3.8906364397527198</v>
          </cell>
          <cell r="I174">
            <v>0.83062125279066967</v>
          </cell>
          <cell r="J174">
            <v>1.5940872767621599</v>
          </cell>
          <cell r="K174">
            <v>1.3585727534387615</v>
          </cell>
          <cell r="L174">
            <v>0.46630133217034553</v>
          </cell>
        </row>
        <row r="175">
          <cell r="G175">
            <v>3.2207449484455286</v>
          </cell>
          <cell r="I175">
            <v>0.41840818585089401</v>
          </cell>
          <cell r="J175">
            <v>1.0852291892924801</v>
          </cell>
          <cell r="K175">
            <v>1.1696126832478506</v>
          </cell>
          <cell r="L175">
            <v>8.1791199056533828E-2</v>
          </cell>
        </row>
        <row r="176">
          <cell r="G176">
            <v>3.0910926861404935</v>
          </cell>
          <cell r="I176">
            <v>0.28525458772371748</v>
          </cell>
          <cell r="J176">
            <v>0.94746011183710799</v>
          </cell>
          <cell r="K176">
            <v>1.1285246485109908</v>
          </cell>
          <cell r="L176">
            <v>-5.3970441236666986E-2</v>
          </cell>
        </row>
        <row r="177">
          <cell r="G177">
            <v>3.4369325866621292</v>
          </cell>
          <cell r="I177">
            <v>0.54489120823511805</v>
          </cell>
          <cell r="J177">
            <v>1.2278756423766588</v>
          </cell>
          <cell r="K177">
            <v>1.2345793836695582</v>
          </cell>
          <cell r="L177">
            <v>0.20528555617404148</v>
          </cell>
        </row>
        <row r="178">
          <cell r="G178">
            <v>2.9713510114752855</v>
          </cell>
          <cell r="I178">
            <v>0.16967026370190358</v>
          </cell>
          <cell r="J178">
            <v>0.83786148542421346</v>
          </cell>
          <cell r="K178">
            <v>1.0890167354039424</v>
          </cell>
          <cell r="L178">
            <v>-0.17690248401880565</v>
          </cell>
        </row>
        <row r="179">
          <cell r="G179">
            <v>2.2537031178845304</v>
          </cell>
          <cell r="I179">
            <v>-0.33778005379514503</v>
          </cell>
          <cell r="J179">
            <v>0.45849328188361638</v>
          </cell>
          <cell r="K179">
            <v>0.81257469349297484</v>
          </cell>
          <cell r="L179">
            <v>-0.77980963977329976</v>
          </cell>
        </row>
        <row r="180">
          <cell r="G180">
            <v>5.0400720933345369</v>
          </cell>
          <cell r="I180">
            <v>1.4163036257244219</v>
          </cell>
          <cell r="J180">
            <v>2.5466546568564459</v>
          </cell>
          <cell r="K180">
            <v>1.6174203862140157</v>
          </cell>
          <cell r="L180">
            <v>0.93478059860513385</v>
          </cell>
        </row>
        <row r="181">
          <cell r="G181">
            <v>3.0579608300845011</v>
          </cell>
          <cell r="I181">
            <v>0.2592929978290815</v>
          </cell>
          <cell r="J181">
            <v>0.92204578341454035</v>
          </cell>
          <cell r="K181">
            <v>1.1177482984269607</v>
          </cell>
          <cell r="L181">
            <v>-8.1160400026570448E-2</v>
          </cell>
        </row>
        <row r="182">
          <cell r="G182">
            <v>2.547703539194007</v>
          </cell>
          <cell r="I182">
            <v>-9.3948960933968581E-2</v>
          </cell>
          <cell r="J182">
            <v>0.62096578504836675</v>
          </cell>
          <cell r="K182">
            <v>0.93519238054586795</v>
          </cell>
          <cell r="L182">
            <v>-0.47647929510700066</v>
          </cell>
        </row>
        <row r="183">
          <cell r="G183">
            <v>1.3538425825560858</v>
          </cell>
          <cell r="I183">
            <v>-1.1588753792244371</v>
          </cell>
          <cell r="J183">
            <v>0.13153737401765819</v>
          </cell>
          <cell r="K183">
            <v>0.30294690669438079</v>
          </cell>
          <cell r="L183">
            <v>-2.0284642546831595</v>
          </cell>
        </row>
        <row r="184">
          <cell r="G184">
            <v>3.2228870604476274</v>
          </cell>
          <cell r="I184">
            <v>0.43210009909511987</v>
          </cell>
          <cell r="J184">
            <v>1.1001104162891315</v>
          </cell>
          <cell r="K184">
            <v>1.1702775604717686</v>
          </cell>
          <cell r="L184">
            <v>9.5410553211410926E-2</v>
          </cell>
        </row>
        <row r="185">
          <cell r="G185">
            <v>3.3794390112170438</v>
          </cell>
          <cell r="I185">
            <v>0.50185650440009322</v>
          </cell>
          <cell r="J185">
            <v>1.1780314382993673</v>
          </cell>
          <cell r="K185">
            <v>1.2177097227071738</v>
          </cell>
          <cell r="L185">
            <v>0.16384477273352424</v>
          </cell>
        </row>
        <row r="186">
          <cell r="G186">
            <v>2.2169610861133009</v>
          </cell>
          <cell r="I186">
            <v>-0.36438724029913205</v>
          </cell>
          <cell r="J186">
            <v>0.44283125460862871</v>
          </cell>
          <cell r="K186">
            <v>0.79613737798274409</v>
          </cell>
          <cell r="L186">
            <v>-0.81456649660826386</v>
          </cell>
        </row>
        <row r="187">
          <cell r="G187">
            <v>2.7962422744711457</v>
          </cell>
          <cell r="I187">
            <v>4.3792431257696302E-2</v>
          </cell>
          <cell r="J187">
            <v>0.72870196675146104</v>
          </cell>
          <cell r="K187">
            <v>1.0282764710007355</v>
          </cell>
          <cell r="L187">
            <v>-0.31649045532304487</v>
          </cell>
        </row>
        <row r="188">
          <cell r="G188">
            <v>4.0104854323331462</v>
          </cell>
          <cell r="I188">
            <v>0.88483152301530998</v>
          </cell>
          <cell r="J188">
            <v>1.6706552747567445</v>
          </cell>
          <cell r="K188">
            <v>1.3889122894365336</v>
          </cell>
          <cell r="L188">
            <v>0.51321592956158502</v>
          </cell>
        </row>
        <row r="189">
          <cell r="G189">
            <v>2.9914015805467944</v>
          </cell>
          <cell r="I189">
            <v>0.19510674636432496</v>
          </cell>
          <cell r="J189">
            <v>0.861199767552701</v>
          </cell>
          <cell r="K189">
            <v>1.0957420336065233</v>
          </cell>
          <cell r="L189">
            <v>-0.14942878340290258</v>
          </cell>
        </row>
        <row r="190">
          <cell r="G190">
            <v>6.4704300032207493</v>
          </cell>
          <cell r="I190">
            <v>2.2122976151794482</v>
          </cell>
          <cell r="J190">
            <v>4.3070635962004209</v>
          </cell>
          <cell r="K190">
            <v>1.8672425673894926</v>
          </cell>
          <cell r="L190">
            <v>1.460256371739701</v>
          </cell>
        </row>
        <row r="191">
          <cell r="G191">
            <v>4.2601488000103549</v>
          </cell>
          <cell r="I191">
            <v>0.98149782715935407</v>
          </cell>
          <cell r="J191">
            <v>1.8129402913075019</v>
          </cell>
          <cell r="K191">
            <v>1.4493040892511511</v>
          </cell>
          <cell r="L191">
            <v>0.59494999758863676</v>
          </cell>
        </row>
        <row r="192">
          <cell r="G192">
            <v>1.4642801322072807</v>
          </cell>
          <cell r="I192">
            <v>-0.98149782715935407</v>
          </cell>
          <cell r="J192">
            <v>0.17813870038154661</v>
          </cell>
          <cell r="K192">
            <v>0.38136374437071224</v>
          </cell>
          <cell r="L192">
            <v>-1.7251928164942669</v>
          </cell>
        </row>
        <row r="193">
          <cell r="G193">
            <v>1.4679102391742269</v>
          </cell>
          <cell r="I193">
            <v>-0.96144723227760642</v>
          </cell>
          <cell r="J193">
            <v>0.18411957945396148</v>
          </cell>
          <cell r="K193">
            <v>0.38383978334620888</v>
          </cell>
          <cell r="L193">
            <v>-1.6921698441223794</v>
          </cell>
        </row>
        <row r="194">
          <cell r="G194">
            <v>2.0241508076180055</v>
          </cell>
          <cell r="I194">
            <v>-0.53043785845923541</v>
          </cell>
          <cell r="J194">
            <v>0.35368540509036628</v>
          </cell>
          <cell r="K194">
            <v>0.70515025834220024</v>
          </cell>
          <cell r="L194">
            <v>-1.0393474471494433</v>
          </cell>
        </row>
        <row r="195">
          <cell r="G195">
            <v>1.1196330484144148</v>
          </cell>
          <cell r="I195">
            <v>-1.3206240594830998</v>
          </cell>
          <cell r="J195">
            <v>9.795839380858419E-2</v>
          </cell>
          <cell r="K195">
            <v>0.11300099627854505</v>
          </cell>
          <cell r="L195">
            <v>-2.3232124434333254</v>
          </cell>
        </row>
        <row r="196">
          <cell r="G196">
            <v>2.5634592669668033</v>
          </cell>
          <cell r="I196">
            <v>-8.1392591716037396E-2</v>
          </cell>
          <cell r="J196">
            <v>0.63029421090300197</v>
          </cell>
          <cell r="K196">
            <v>0.94135762249837018</v>
          </cell>
          <cell r="L196">
            <v>-0.46156856717445399</v>
          </cell>
        </row>
        <row r="197">
          <cell r="G197">
            <v>4.1599872344671294</v>
          </cell>
          <cell r="I197">
            <v>0.903487037015824</v>
          </cell>
          <cell r="J197">
            <v>1.6975386141501845</v>
          </cell>
          <cell r="K197">
            <v>1.4255120056307544</v>
          </cell>
          <cell r="L197">
            <v>0.52917932785041977</v>
          </cell>
        </row>
        <row r="198">
          <cell r="G198">
            <v>2.7351238880850617</v>
          </cell>
          <cell r="I198">
            <v>-1.8763288596579355E-2</v>
          </cell>
          <cell r="J198">
            <v>0.67828806615619563</v>
          </cell>
          <cell r="K198">
            <v>1.0061767321369242</v>
          </cell>
          <cell r="L198">
            <v>-0.38818320493956238</v>
          </cell>
        </row>
        <row r="199">
          <cell r="G199">
            <v>3.6315408081037903</v>
          </cell>
          <cell r="I199">
            <v>0.71267336124007696</v>
          </cell>
          <cell r="J199">
            <v>1.4353839713164136</v>
          </cell>
          <cell r="K199">
            <v>1.2896570232593236</v>
          </cell>
          <cell r="L199">
            <v>0.36143238924980992</v>
          </cell>
        </row>
        <row r="200">
          <cell r="G200">
            <v>3.5065949506524712</v>
          </cell>
          <cell r="I200">
            <v>0.60390292558359793</v>
          </cell>
          <cell r="J200">
            <v>1.298451659782774</v>
          </cell>
          <cell r="K200">
            <v>1.254645467097476</v>
          </cell>
          <cell r="L200">
            <v>0.26117252369013333</v>
          </cell>
        </row>
        <row r="201">
          <cell r="G201">
            <v>3.2820598810043675</v>
          </cell>
          <cell r="I201">
            <v>0.45973202050225337</v>
          </cell>
          <cell r="J201">
            <v>1.1305541677038546</v>
          </cell>
          <cell r="K201">
            <v>1.1884712377800568</v>
          </cell>
          <cell r="L201">
            <v>0.12270792640787175</v>
          </cell>
        </row>
        <row r="202">
          <cell r="G202">
            <v>2.543082258549219</v>
          </cell>
          <cell r="I202">
            <v>-0.10652016045293462</v>
          </cell>
          <cell r="J202">
            <v>0.6117235750835458</v>
          </cell>
          <cell r="K202">
            <v>0.93337683296724838</v>
          </cell>
          <cell r="L202">
            <v>-0.4914747732056427</v>
          </cell>
        </row>
        <row r="203">
          <cell r="G203">
            <v>4.2647496936408817</v>
          </cell>
          <cell r="I203">
            <v>1.0019509868815022</v>
          </cell>
          <cell r="J203">
            <v>1.8439986883274739</v>
          </cell>
          <cell r="K203">
            <v>1.4503834907433013</v>
          </cell>
          <cell r="L203">
            <v>0.61193641381499175</v>
          </cell>
        </row>
        <row r="204">
          <cell r="G204">
            <v>3.535806179704176</v>
          </cell>
          <cell r="I204">
            <v>0.64957302229678349</v>
          </cell>
          <cell r="J204">
            <v>1.3548575876963258</v>
          </cell>
          <cell r="K204">
            <v>1.262941329841009</v>
          </cell>
          <cell r="L204">
            <v>0.30369634747700741</v>
          </cell>
        </row>
        <row r="205">
          <cell r="G205">
            <v>2.1479282018193073</v>
          </cell>
          <cell r="I205">
            <v>-0.47367940352453747</v>
          </cell>
          <cell r="J205">
            <v>0.3825266254808059</v>
          </cell>
          <cell r="K205">
            <v>0.7645037504917449</v>
          </cell>
          <cell r="L205">
            <v>-0.96095701903800135</v>
          </cell>
        </row>
        <row r="206">
          <cell r="G206">
            <v>2.4165348597618306</v>
          </cell>
          <cell r="I206">
            <v>-0.24637853400043941</v>
          </cell>
          <cell r="J206">
            <v>0.51532675664678218</v>
          </cell>
          <cell r="K206">
            <v>0.88233463792286282</v>
          </cell>
          <cell r="L206">
            <v>-0.66295410058926507</v>
          </cell>
        </row>
        <row r="207">
          <cell r="G207">
            <v>5.9946570561936934</v>
          </cell>
          <cell r="I207">
            <v>1.9871462915396865</v>
          </cell>
          <cell r="J207">
            <v>3.7527528604946916</v>
          </cell>
          <cell r="K207">
            <v>1.7908685818713497</v>
          </cell>
          <cell r="L207">
            <v>1.3224896667974666</v>
          </cell>
        </row>
        <row r="208">
          <cell r="G208">
            <v>0.90416077590354127</v>
          </cell>
          <cell r="I208">
            <v>-1.6128070814723279</v>
          </cell>
          <cell r="J208">
            <v>5.4871492269741237E-2</v>
          </cell>
          <cell r="K208">
            <v>-0.10074808495247925</v>
          </cell>
          <cell r="L208">
            <v>-2.9027613318214156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57"/>
  <sheetViews>
    <sheetView workbookViewId="0">
      <selection activeCell="F19" sqref="F19"/>
    </sheetView>
  </sheetViews>
  <sheetFormatPr defaultRowHeight="12.75" x14ac:dyDescent="0.2"/>
  <cols>
    <col min="1" max="1" width="2.85546875" style="1" customWidth="1"/>
    <col min="2" max="16384" width="9.140625" style="1"/>
  </cols>
  <sheetData>
    <row r="1" spans="2:13" s="8" customFormat="1" ht="15.75" x14ac:dyDescent="0.25">
      <c r="B1" s="8" t="s">
        <v>8</v>
      </c>
    </row>
    <row r="2" spans="2:13" s="1" customFormat="1" x14ac:dyDescent="0.2">
      <c r="B2" s="7" t="s">
        <v>7</v>
      </c>
    </row>
    <row r="3" spans="2:13" s="1" customFormat="1" x14ac:dyDescent="0.2">
      <c r="B3" s="7"/>
    </row>
    <row r="4" spans="2:13" s="1" customFormat="1" x14ac:dyDescent="0.2">
      <c r="B4" s="6" t="s">
        <v>6</v>
      </c>
      <c r="C4" s="5">
        <v>50</v>
      </c>
    </row>
    <row r="5" spans="2:13" s="1" customFormat="1" x14ac:dyDescent="0.2">
      <c r="B5" s="6" t="s">
        <v>5</v>
      </c>
      <c r="C5" s="5">
        <f>COUNT(B8:B10002)</f>
        <v>150</v>
      </c>
    </row>
    <row r="7" spans="2:13" s="1" customFormat="1" x14ac:dyDescent="0.2">
      <c r="B7" s="4" t="s">
        <v>4</v>
      </c>
      <c r="C7" s="4" t="s">
        <v>3</v>
      </c>
      <c r="D7" s="4" t="s">
        <v>2</v>
      </c>
      <c r="E7" s="4" t="s">
        <v>1</v>
      </c>
      <c r="F7" s="4" t="s">
        <v>0</v>
      </c>
    </row>
    <row r="8" spans="2:13" s="1" customFormat="1" x14ac:dyDescent="0.2">
      <c r="B8" s="1">
        <v>4.5105816937097236</v>
      </c>
    </row>
    <row r="9" spans="2:13" s="1" customFormat="1" x14ac:dyDescent="0.2">
      <c r="B9" s="1">
        <v>4.4733017415917944</v>
      </c>
      <c r="M9" s="2"/>
    </row>
    <row r="10" spans="2:13" s="1" customFormat="1" x14ac:dyDescent="0.2">
      <c r="B10" s="1">
        <v>4.4693887548417575</v>
      </c>
      <c r="M10" s="2"/>
    </row>
    <row r="11" spans="2:13" s="1" customFormat="1" x14ac:dyDescent="0.2">
      <c r="B11" s="1">
        <v>4.4380339288398254</v>
      </c>
    </row>
    <row r="12" spans="2:13" s="1" customFormat="1" x14ac:dyDescent="0.2">
      <c r="B12" s="1">
        <v>4.4298399889947966</v>
      </c>
    </row>
    <row r="13" spans="2:13" s="1" customFormat="1" x14ac:dyDescent="0.2">
      <c r="B13" s="1">
        <v>4.4157009456958658</v>
      </c>
    </row>
    <row r="14" spans="2:13" s="1" customFormat="1" x14ac:dyDescent="0.2">
      <c r="B14" s="1">
        <v>4.4051552077126592</v>
      </c>
    </row>
    <row r="15" spans="2:13" s="1" customFormat="1" x14ac:dyDescent="0.2">
      <c r="B15" s="1">
        <v>4.3927835470018177</v>
      </c>
    </row>
    <row r="16" spans="2:13" s="1" customFormat="1" x14ac:dyDescent="0.2">
      <c r="B16" s="1">
        <v>4.389760286091116</v>
      </c>
    </row>
    <row r="17" spans="2:17" s="1" customFormat="1" x14ac:dyDescent="0.2">
      <c r="B17" s="1">
        <v>4.3520615659608817</v>
      </c>
    </row>
    <row r="18" spans="2:17" s="1" customFormat="1" x14ac:dyDescent="0.2">
      <c r="B18" s="1">
        <v>4.3302621450913588</v>
      </c>
      <c r="P18" s="2"/>
      <c r="Q18" s="3"/>
    </row>
    <row r="19" spans="2:17" s="1" customFormat="1" x14ac:dyDescent="0.2">
      <c r="B19" s="1">
        <v>4.3103047849274745</v>
      </c>
      <c r="P19" s="2"/>
    </row>
    <row r="20" spans="2:17" s="1" customFormat="1" x14ac:dyDescent="0.2">
      <c r="B20" s="1">
        <v>4.2985446863899357</v>
      </c>
    </row>
    <row r="21" spans="2:17" s="1" customFormat="1" x14ac:dyDescent="0.2">
      <c r="B21" s="1">
        <v>4.2738714671337092</v>
      </c>
    </row>
    <row r="22" spans="2:17" s="1" customFormat="1" x14ac:dyDescent="0.2">
      <c r="B22" s="1">
        <v>4.2360110594757696</v>
      </c>
    </row>
    <row r="23" spans="2:17" s="1" customFormat="1" x14ac:dyDescent="0.2">
      <c r="B23" s="1">
        <v>4.2199886468724745</v>
      </c>
    </row>
    <row r="24" spans="2:17" s="1" customFormat="1" x14ac:dyDescent="0.2">
      <c r="B24" s="1">
        <v>4.169917540383496</v>
      </c>
    </row>
    <row r="25" spans="2:17" s="1" customFormat="1" x14ac:dyDescent="0.2">
      <c r="B25" s="1">
        <v>4.165580808899719</v>
      </c>
      <c r="M25" s="2"/>
    </row>
    <row r="26" spans="2:17" s="1" customFormat="1" x14ac:dyDescent="0.2">
      <c r="B26" s="1">
        <v>4.1451306216101269</v>
      </c>
      <c r="M26" s="2"/>
    </row>
    <row r="27" spans="2:17" s="1" customFormat="1" x14ac:dyDescent="0.2">
      <c r="B27" s="1">
        <v>4.1386546891698304</v>
      </c>
    </row>
    <row r="28" spans="2:17" s="1" customFormat="1" x14ac:dyDescent="0.2">
      <c r="B28" s="1">
        <v>4.0181604331477976</v>
      </c>
    </row>
    <row r="29" spans="2:17" s="1" customFormat="1" x14ac:dyDescent="0.2">
      <c r="B29" s="1">
        <v>3.9944401421038669</v>
      </c>
    </row>
    <row r="30" spans="2:17" s="1" customFormat="1" x14ac:dyDescent="0.2">
      <c r="B30" s="1">
        <v>3.9441288293111194</v>
      </c>
    </row>
    <row r="31" spans="2:17" s="1" customFormat="1" x14ac:dyDescent="0.2">
      <c r="B31" s="1">
        <v>3.9356716611333944</v>
      </c>
    </row>
    <row r="32" spans="2:17" s="1" customFormat="1" x14ac:dyDescent="0.2">
      <c r="B32" s="1">
        <v>3.9333938132891459</v>
      </c>
    </row>
    <row r="33" spans="2:2" s="1" customFormat="1" x14ac:dyDescent="0.2">
      <c r="B33" s="1">
        <v>3.863768191649954</v>
      </c>
    </row>
    <row r="34" spans="2:2" s="1" customFormat="1" x14ac:dyDescent="0.2">
      <c r="B34" s="1">
        <v>3.7757341126813646</v>
      </c>
    </row>
    <row r="35" spans="2:2" s="1" customFormat="1" x14ac:dyDescent="0.2">
      <c r="B35" s="1">
        <v>3.7580519943601751</v>
      </c>
    </row>
    <row r="36" spans="2:2" s="1" customFormat="1" x14ac:dyDescent="0.2">
      <c r="B36" s="1">
        <v>3.7088794474267814</v>
      </c>
    </row>
    <row r="37" spans="2:2" s="1" customFormat="1" x14ac:dyDescent="0.2">
      <c r="B37" s="1">
        <v>3.6911884291419499</v>
      </c>
    </row>
    <row r="38" spans="2:2" s="1" customFormat="1" x14ac:dyDescent="0.2">
      <c r="B38" s="1">
        <v>3.6642037840312129</v>
      </c>
    </row>
    <row r="39" spans="2:2" s="1" customFormat="1" x14ac:dyDescent="0.2">
      <c r="B39" s="1">
        <v>3.6546315023883951</v>
      </c>
    </row>
    <row r="40" spans="2:2" s="1" customFormat="1" x14ac:dyDescent="0.2">
      <c r="B40" s="1">
        <v>3.5946452840347787</v>
      </c>
    </row>
    <row r="41" spans="2:2" s="1" customFormat="1" x14ac:dyDescent="0.2">
      <c r="B41" s="1">
        <v>3.5935086859452317</v>
      </c>
    </row>
    <row r="42" spans="2:2" s="1" customFormat="1" x14ac:dyDescent="0.2">
      <c r="B42" s="1">
        <v>3.5913252318110622</v>
      </c>
    </row>
    <row r="43" spans="2:2" s="1" customFormat="1" x14ac:dyDescent="0.2">
      <c r="B43" s="1">
        <v>3.5807862912704405</v>
      </c>
    </row>
    <row r="44" spans="2:2" s="1" customFormat="1" x14ac:dyDescent="0.2">
      <c r="B44" s="1">
        <v>3.553620951846626</v>
      </c>
    </row>
    <row r="45" spans="2:2" s="1" customFormat="1" x14ac:dyDescent="0.2">
      <c r="B45" s="1">
        <v>3.5460721031495419</v>
      </c>
    </row>
    <row r="46" spans="2:2" s="1" customFormat="1" x14ac:dyDescent="0.2">
      <c r="B46" s="1">
        <v>3.5395570305947888</v>
      </c>
    </row>
    <row r="47" spans="2:2" s="1" customFormat="1" x14ac:dyDescent="0.2">
      <c r="B47" s="1">
        <v>3.462321238767192</v>
      </c>
    </row>
    <row r="48" spans="2:2" s="1" customFormat="1" x14ac:dyDescent="0.2">
      <c r="B48" s="1">
        <v>3.3596295826415723</v>
      </c>
    </row>
    <row r="49" spans="2:2" s="1" customFormat="1" x14ac:dyDescent="0.2">
      <c r="B49" s="1">
        <v>3.341649275063137</v>
      </c>
    </row>
    <row r="50" spans="2:2" s="1" customFormat="1" x14ac:dyDescent="0.2">
      <c r="B50" s="1">
        <v>3.3160073949156876</v>
      </c>
    </row>
    <row r="51" spans="2:2" s="1" customFormat="1" x14ac:dyDescent="0.2">
      <c r="B51" s="1">
        <v>3.2790005170098002</v>
      </c>
    </row>
    <row r="52" spans="2:2" s="1" customFormat="1" x14ac:dyDescent="0.2">
      <c r="B52" s="1">
        <v>3.2785880231490458</v>
      </c>
    </row>
    <row r="53" spans="2:2" s="1" customFormat="1" x14ac:dyDescent="0.2">
      <c r="B53" s="1">
        <v>3.2441254621836255</v>
      </c>
    </row>
    <row r="54" spans="2:2" s="1" customFormat="1" x14ac:dyDescent="0.2">
      <c r="B54" s="1">
        <v>3.2404971861486711</v>
      </c>
    </row>
    <row r="55" spans="2:2" s="1" customFormat="1" x14ac:dyDescent="0.2">
      <c r="B55" s="1">
        <v>3.1630642202273465</v>
      </c>
    </row>
    <row r="56" spans="2:2" s="1" customFormat="1" x14ac:dyDescent="0.2">
      <c r="B56" s="1">
        <v>3.1391007797458181</v>
      </c>
    </row>
    <row r="57" spans="2:2" s="1" customFormat="1" x14ac:dyDescent="0.2">
      <c r="B57" s="1">
        <v>3.0332328260049053</v>
      </c>
    </row>
    <row r="58" spans="2:2" s="1" customFormat="1" x14ac:dyDescent="0.2">
      <c r="B58" s="1">
        <v>3.0160798922812293</v>
      </c>
    </row>
    <row r="59" spans="2:2" s="1" customFormat="1" x14ac:dyDescent="0.2">
      <c r="B59" s="1">
        <v>2.9798841299689562</v>
      </c>
    </row>
    <row r="60" spans="2:2" s="1" customFormat="1" x14ac:dyDescent="0.2">
      <c r="B60" s="1">
        <v>2.9700756848112451</v>
      </c>
    </row>
    <row r="61" spans="2:2" s="1" customFormat="1" x14ac:dyDescent="0.2">
      <c r="B61" s="1">
        <v>2.92116049671744</v>
      </c>
    </row>
    <row r="62" spans="2:2" s="1" customFormat="1" x14ac:dyDescent="0.2">
      <c r="B62" s="1">
        <v>2.9004865230453065</v>
      </c>
    </row>
    <row r="63" spans="2:2" s="1" customFormat="1" x14ac:dyDescent="0.2">
      <c r="B63" s="1">
        <v>2.8518280306145543</v>
      </c>
    </row>
    <row r="64" spans="2:2" s="1" customFormat="1" x14ac:dyDescent="0.2">
      <c r="B64" s="1">
        <v>2.6951878754889393</v>
      </c>
    </row>
    <row r="65" spans="2:2" s="1" customFormat="1" x14ac:dyDescent="0.2">
      <c r="B65" s="1">
        <v>2.6571600057443785</v>
      </c>
    </row>
    <row r="66" spans="2:2" s="1" customFormat="1" x14ac:dyDescent="0.2">
      <c r="B66" s="1">
        <v>2.5822915065637781</v>
      </c>
    </row>
    <row r="67" spans="2:2" s="1" customFormat="1" x14ac:dyDescent="0.2">
      <c r="B67" s="1">
        <v>2.5813292907676786</v>
      </c>
    </row>
    <row r="68" spans="2:2" s="1" customFormat="1" x14ac:dyDescent="0.2">
      <c r="B68" s="1">
        <v>2.5556584388476051</v>
      </c>
    </row>
    <row r="69" spans="2:2" s="1" customFormat="1" x14ac:dyDescent="0.2">
      <c r="B69" s="1">
        <v>2.5532214281305472</v>
      </c>
    </row>
    <row r="70" spans="2:2" s="1" customFormat="1" x14ac:dyDescent="0.2">
      <c r="B70" s="1">
        <v>2.541315794524186</v>
      </c>
    </row>
    <row r="71" spans="2:2" s="1" customFormat="1" x14ac:dyDescent="0.2">
      <c r="B71" s="1">
        <v>2.5272684063221651</v>
      </c>
    </row>
    <row r="72" spans="2:2" s="1" customFormat="1" x14ac:dyDescent="0.2">
      <c r="B72" s="1">
        <v>2.5070611897885073</v>
      </c>
    </row>
    <row r="73" spans="2:2" s="1" customFormat="1" x14ac:dyDescent="0.2">
      <c r="B73" s="1">
        <v>2.5016749251269967</v>
      </c>
    </row>
    <row r="74" spans="2:2" s="1" customFormat="1" x14ac:dyDescent="0.2">
      <c r="B74" s="1">
        <v>2.4922237811954147</v>
      </c>
    </row>
    <row r="75" spans="2:2" s="1" customFormat="1" x14ac:dyDescent="0.2">
      <c r="B75" s="1">
        <v>2.4638014835520821</v>
      </c>
    </row>
    <row r="76" spans="2:2" s="1" customFormat="1" x14ac:dyDescent="0.2">
      <c r="B76" s="1">
        <v>2.4406996006957238</v>
      </c>
    </row>
    <row r="77" spans="2:2" s="1" customFormat="1" x14ac:dyDescent="0.2">
      <c r="B77" s="1">
        <v>2.4331689576477542</v>
      </c>
    </row>
    <row r="78" spans="2:2" s="1" customFormat="1" x14ac:dyDescent="0.2">
      <c r="B78" s="1">
        <v>2.3949178850467585</v>
      </c>
    </row>
    <row r="79" spans="2:2" s="1" customFormat="1" x14ac:dyDescent="0.2">
      <c r="B79" s="1">
        <v>2.3607669433444585</v>
      </c>
    </row>
    <row r="80" spans="2:2" s="1" customFormat="1" x14ac:dyDescent="0.2">
      <c r="B80" s="1">
        <v>2.3592059792757158</v>
      </c>
    </row>
    <row r="81" spans="2:2" s="1" customFormat="1" x14ac:dyDescent="0.2">
      <c r="B81" s="1">
        <v>2.35646011178296</v>
      </c>
    </row>
    <row r="82" spans="2:2" s="1" customFormat="1" x14ac:dyDescent="0.2">
      <c r="B82" s="1">
        <v>2.3252579080932003</v>
      </c>
    </row>
    <row r="83" spans="2:2" s="1" customFormat="1" x14ac:dyDescent="0.2">
      <c r="B83" s="1">
        <v>2.3123086392213326</v>
      </c>
    </row>
    <row r="84" spans="2:2" s="1" customFormat="1" x14ac:dyDescent="0.2">
      <c r="B84" s="1">
        <v>2.2926198299336806</v>
      </c>
    </row>
    <row r="85" spans="2:2" s="1" customFormat="1" x14ac:dyDescent="0.2">
      <c r="B85" s="1">
        <v>2.2763366662911433</v>
      </c>
    </row>
    <row r="86" spans="2:2" s="1" customFormat="1" x14ac:dyDescent="0.2">
      <c r="B86" s="1">
        <v>2.2760202060403385</v>
      </c>
    </row>
    <row r="87" spans="2:2" s="1" customFormat="1" x14ac:dyDescent="0.2">
      <c r="B87" s="1">
        <v>2.2577553731043238</v>
      </c>
    </row>
    <row r="88" spans="2:2" s="1" customFormat="1" x14ac:dyDescent="0.2">
      <c r="B88" s="1">
        <v>2.2327280076308593</v>
      </c>
    </row>
    <row r="89" spans="2:2" s="1" customFormat="1" x14ac:dyDescent="0.2">
      <c r="B89" s="1">
        <v>2.2116057600804298</v>
      </c>
    </row>
    <row r="90" spans="2:2" s="1" customFormat="1" x14ac:dyDescent="0.2">
      <c r="B90" s="1">
        <v>2.1956151930631931</v>
      </c>
    </row>
    <row r="91" spans="2:2" s="1" customFormat="1" x14ac:dyDescent="0.2">
      <c r="B91" s="1">
        <v>2.1759806109620103</v>
      </c>
    </row>
    <row r="92" spans="2:2" s="1" customFormat="1" x14ac:dyDescent="0.2">
      <c r="B92" s="1">
        <v>2.1508908211732214</v>
      </c>
    </row>
    <row r="93" spans="2:2" s="1" customFormat="1" x14ac:dyDescent="0.2">
      <c r="B93" s="1">
        <v>2.1508875017397662</v>
      </c>
    </row>
    <row r="94" spans="2:2" s="1" customFormat="1" x14ac:dyDescent="0.2">
      <c r="B94" s="1">
        <v>2.1171324881772806</v>
      </c>
    </row>
    <row r="95" spans="2:2" s="1" customFormat="1" x14ac:dyDescent="0.2">
      <c r="B95" s="1">
        <v>2.1132910182222107</v>
      </c>
    </row>
    <row r="96" spans="2:2" s="1" customFormat="1" x14ac:dyDescent="0.2">
      <c r="B96" s="1">
        <v>2.087307044682789</v>
      </c>
    </row>
    <row r="97" spans="2:2" s="1" customFormat="1" x14ac:dyDescent="0.2">
      <c r="B97" s="1">
        <v>2.0342997910967564</v>
      </c>
    </row>
    <row r="98" spans="2:2" s="1" customFormat="1" x14ac:dyDescent="0.2">
      <c r="B98" s="1">
        <v>2.0241690184891881</v>
      </c>
    </row>
    <row r="99" spans="2:2" s="1" customFormat="1" x14ac:dyDescent="0.2">
      <c r="B99" s="1">
        <v>2.0089187468558172</v>
      </c>
    </row>
    <row r="100" spans="2:2" s="1" customFormat="1" x14ac:dyDescent="0.2">
      <c r="B100" s="1">
        <v>1.9151395531072914</v>
      </c>
    </row>
    <row r="101" spans="2:2" s="1" customFormat="1" x14ac:dyDescent="0.2">
      <c r="B101" s="1">
        <v>1.8006738789987105</v>
      </c>
    </row>
    <row r="102" spans="2:2" s="1" customFormat="1" x14ac:dyDescent="0.2">
      <c r="B102" s="1">
        <v>1.7796305957247052</v>
      </c>
    </row>
    <row r="103" spans="2:2" s="1" customFormat="1" x14ac:dyDescent="0.2">
      <c r="B103" s="1">
        <v>1.6848537208054197</v>
      </c>
    </row>
    <row r="104" spans="2:2" s="1" customFormat="1" x14ac:dyDescent="0.2">
      <c r="B104" s="1">
        <v>1.6712020949410458</v>
      </c>
    </row>
    <row r="105" spans="2:2" s="1" customFormat="1" x14ac:dyDescent="0.2">
      <c r="B105" s="1">
        <v>1.6698212496759033</v>
      </c>
    </row>
    <row r="106" spans="2:2" s="1" customFormat="1" x14ac:dyDescent="0.2">
      <c r="B106" s="1">
        <v>1.6306636417811862</v>
      </c>
    </row>
    <row r="107" spans="2:2" s="1" customFormat="1" x14ac:dyDescent="0.2">
      <c r="B107" s="1">
        <v>1.5784021216466093</v>
      </c>
    </row>
    <row r="108" spans="2:2" s="1" customFormat="1" x14ac:dyDescent="0.2">
      <c r="B108" s="1">
        <v>1.5742993073013909</v>
      </c>
    </row>
    <row r="109" spans="2:2" s="1" customFormat="1" x14ac:dyDescent="0.2">
      <c r="B109" s="1">
        <v>1.5258669742967315</v>
      </c>
    </row>
    <row r="110" spans="2:2" s="1" customFormat="1" x14ac:dyDescent="0.2">
      <c r="B110" s="1">
        <v>1.4877126364616697</v>
      </c>
    </row>
    <row r="111" spans="2:2" s="1" customFormat="1" x14ac:dyDescent="0.2">
      <c r="B111" s="1">
        <v>1.4662808664144609</v>
      </c>
    </row>
    <row r="112" spans="2:2" s="1" customFormat="1" x14ac:dyDescent="0.2">
      <c r="B112" s="1">
        <v>1.4455250602531127</v>
      </c>
    </row>
    <row r="113" spans="2:2" s="1" customFormat="1" x14ac:dyDescent="0.2">
      <c r="B113" s="1">
        <v>1.409042570549885</v>
      </c>
    </row>
    <row r="114" spans="2:2" s="1" customFormat="1" x14ac:dyDescent="0.2">
      <c r="B114" s="1">
        <v>1.3726368083877922</v>
      </c>
    </row>
    <row r="115" spans="2:2" s="1" customFormat="1" x14ac:dyDescent="0.2">
      <c r="B115" s="1">
        <v>1.2930574234912262</v>
      </c>
    </row>
    <row r="116" spans="2:2" s="1" customFormat="1" x14ac:dyDescent="0.2">
      <c r="B116" s="1">
        <v>1.2742537800050862</v>
      </c>
    </row>
    <row r="117" spans="2:2" s="1" customFormat="1" x14ac:dyDescent="0.2">
      <c r="B117" s="1">
        <v>1.2701922619285848</v>
      </c>
    </row>
    <row r="118" spans="2:2" s="1" customFormat="1" x14ac:dyDescent="0.2">
      <c r="B118" s="1">
        <v>1.2567259820370267</v>
      </c>
    </row>
    <row r="119" spans="2:2" s="1" customFormat="1" x14ac:dyDescent="0.2">
      <c r="B119" s="1">
        <v>1.2526921656023955</v>
      </c>
    </row>
    <row r="120" spans="2:2" s="1" customFormat="1" x14ac:dyDescent="0.2">
      <c r="B120" s="1">
        <v>1.176229760470223</v>
      </c>
    </row>
    <row r="121" spans="2:2" s="1" customFormat="1" x14ac:dyDescent="0.2">
      <c r="B121" s="1">
        <v>1.1393282384163199</v>
      </c>
    </row>
    <row r="122" spans="2:2" s="1" customFormat="1" x14ac:dyDescent="0.2">
      <c r="B122" s="1">
        <v>1.0991559563106561</v>
      </c>
    </row>
    <row r="123" spans="2:2" s="1" customFormat="1" x14ac:dyDescent="0.2">
      <c r="B123" s="1">
        <v>1.0830511653679809</v>
      </c>
    </row>
    <row r="124" spans="2:2" s="1" customFormat="1" x14ac:dyDescent="0.2">
      <c r="B124" s="1">
        <v>1.0379192066807637</v>
      </c>
    </row>
    <row r="125" spans="2:2" s="1" customFormat="1" x14ac:dyDescent="0.2">
      <c r="B125" s="1">
        <v>0.99609856325909352</v>
      </c>
    </row>
    <row r="126" spans="2:2" s="1" customFormat="1" x14ac:dyDescent="0.2">
      <c r="B126" s="1">
        <v>0.88301547245545642</v>
      </c>
    </row>
    <row r="127" spans="2:2" s="1" customFormat="1" x14ac:dyDescent="0.2">
      <c r="B127" s="1">
        <v>0.83901544206989787</v>
      </c>
    </row>
    <row r="128" spans="2:2" s="1" customFormat="1" x14ac:dyDescent="0.2">
      <c r="B128" s="1">
        <v>0.71649469311247849</v>
      </c>
    </row>
    <row r="129" spans="2:2" s="1" customFormat="1" x14ac:dyDescent="0.2">
      <c r="B129" s="1">
        <v>0.70841606281413227</v>
      </c>
    </row>
    <row r="130" spans="2:2" s="1" customFormat="1" x14ac:dyDescent="0.2">
      <c r="B130" s="1">
        <v>0.58424806563631204</v>
      </c>
    </row>
    <row r="131" spans="2:2" s="1" customFormat="1" x14ac:dyDescent="0.2">
      <c r="B131" s="1">
        <v>0.58362691996142146</v>
      </c>
    </row>
    <row r="132" spans="2:2" s="1" customFormat="1" x14ac:dyDescent="0.2">
      <c r="B132" s="1">
        <v>0.57193234476504085</v>
      </c>
    </row>
    <row r="133" spans="2:2" s="1" customFormat="1" x14ac:dyDescent="0.2">
      <c r="B133" s="1">
        <v>0.56527700934602265</v>
      </c>
    </row>
    <row r="134" spans="2:2" s="1" customFormat="1" x14ac:dyDescent="0.2">
      <c r="B134" s="1">
        <v>0.55675080365212359</v>
      </c>
    </row>
    <row r="135" spans="2:2" s="1" customFormat="1" x14ac:dyDescent="0.2">
      <c r="B135" s="1">
        <v>0.49690587242163264</v>
      </c>
    </row>
    <row r="136" spans="2:2" s="1" customFormat="1" x14ac:dyDescent="0.2">
      <c r="B136" s="1">
        <v>0.47555412061456259</v>
      </c>
    </row>
    <row r="137" spans="2:2" s="1" customFormat="1" x14ac:dyDescent="0.2">
      <c r="B137" s="1">
        <v>0.46692978935653162</v>
      </c>
    </row>
    <row r="138" spans="2:2" s="1" customFormat="1" x14ac:dyDescent="0.2">
      <c r="B138" s="1">
        <v>0.46049129267680922</v>
      </c>
    </row>
    <row r="139" spans="2:2" s="1" customFormat="1" x14ac:dyDescent="0.2">
      <c r="B139" s="1">
        <v>0.2867695056665065</v>
      </c>
    </row>
    <row r="140" spans="2:2" s="1" customFormat="1" x14ac:dyDescent="0.2">
      <c r="B140" s="1">
        <v>0.16146656698029282</v>
      </c>
    </row>
    <row r="141" spans="2:2" s="1" customFormat="1" x14ac:dyDescent="0.2">
      <c r="B141" s="1">
        <v>-2.0648072182097188E-2</v>
      </c>
    </row>
    <row r="142" spans="2:2" s="1" customFormat="1" x14ac:dyDescent="0.2">
      <c r="B142" s="1">
        <v>-0.14706087765786524</v>
      </c>
    </row>
    <row r="143" spans="2:2" s="1" customFormat="1" x14ac:dyDescent="0.2">
      <c r="B143" s="1">
        <v>-0.15388564287545758</v>
      </c>
    </row>
    <row r="144" spans="2:2" s="1" customFormat="1" x14ac:dyDescent="0.2">
      <c r="B144" s="1">
        <v>-0.34360707387693878</v>
      </c>
    </row>
    <row r="145" spans="2:2" s="1" customFormat="1" x14ac:dyDescent="0.2">
      <c r="B145" s="1">
        <v>-0.35982464877750786</v>
      </c>
    </row>
    <row r="146" spans="2:2" s="1" customFormat="1" x14ac:dyDescent="0.2">
      <c r="B146" s="1">
        <v>-0.37120524138604694</v>
      </c>
    </row>
    <row r="147" spans="2:2" s="1" customFormat="1" x14ac:dyDescent="0.2">
      <c r="B147" s="1">
        <v>-0.46120078061029002</v>
      </c>
    </row>
    <row r="148" spans="2:2" s="1" customFormat="1" x14ac:dyDescent="0.2">
      <c r="B148" s="1">
        <v>-0.66135508280029232</v>
      </c>
    </row>
    <row r="149" spans="2:2" s="1" customFormat="1" x14ac:dyDescent="0.2">
      <c r="B149" s="1">
        <v>-0.70515286093202256</v>
      </c>
    </row>
    <row r="150" spans="2:2" s="1" customFormat="1" x14ac:dyDescent="0.2">
      <c r="B150" s="1">
        <v>-0.75072262238772591</v>
      </c>
    </row>
    <row r="151" spans="2:2" s="1" customFormat="1" x14ac:dyDescent="0.2">
      <c r="B151" s="1">
        <v>-0.87377040049366084</v>
      </c>
    </row>
    <row r="152" spans="2:2" s="1" customFormat="1" x14ac:dyDescent="0.2">
      <c r="B152" s="1">
        <v>-1.011742227155926</v>
      </c>
    </row>
    <row r="153" spans="2:2" s="1" customFormat="1" x14ac:dyDescent="0.2">
      <c r="B153" s="1">
        <v>-1.0948805460932221</v>
      </c>
    </row>
    <row r="154" spans="2:2" s="1" customFormat="1" x14ac:dyDescent="0.2">
      <c r="B154" s="1">
        <v>-1.2475852086694506</v>
      </c>
    </row>
    <row r="155" spans="2:2" s="1" customFormat="1" x14ac:dyDescent="0.2">
      <c r="B155" s="1">
        <v>-1.4721609159649667</v>
      </c>
    </row>
    <row r="156" spans="2:2" s="1" customFormat="1" x14ac:dyDescent="0.2">
      <c r="B156" s="1">
        <v>-1.7998359549250047</v>
      </c>
    </row>
    <row r="157" spans="2:2" s="1" customFormat="1" x14ac:dyDescent="0.2">
      <c r="B157" s="1">
        <v>-2.3837278590502251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17"/>
  <sheetViews>
    <sheetView workbookViewId="0">
      <selection activeCell="K15" sqref="K15"/>
    </sheetView>
  </sheetViews>
  <sheetFormatPr defaultRowHeight="12.75" customHeight="1" x14ac:dyDescent="0.2"/>
  <cols>
    <col min="1" max="1" width="2.85546875" style="1" customWidth="1"/>
    <col min="2" max="16384" width="9.140625" style="1"/>
  </cols>
  <sheetData>
    <row r="1" spans="2:20" ht="15.75" x14ac:dyDescent="0.25">
      <c r="B1" s="8" t="s">
        <v>9</v>
      </c>
    </row>
    <row r="2" spans="2:20" ht="12.75" customHeight="1" x14ac:dyDescent="0.2">
      <c r="B2" s="1" t="s">
        <v>10</v>
      </c>
    </row>
    <row r="4" spans="2:20" ht="12.75" customHeight="1" x14ac:dyDescent="0.25">
      <c r="B4" s="6" t="s">
        <v>11</v>
      </c>
      <c r="C4" s="6" t="s">
        <v>12</v>
      </c>
      <c r="Q4"/>
      <c r="R4"/>
      <c r="S4"/>
      <c r="T4"/>
    </row>
    <row r="5" spans="2:20" ht="12.75" customHeight="1" x14ac:dyDescent="0.25">
      <c r="B5" s="1">
        <v>2.0431643866123097</v>
      </c>
      <c r="C5" s="1">
        <v>1.3480182646885424</v>
      </c>
      <c r="E5" s="9" t="s">
        <v>13</v>
      </c>
      <c r="H5" s="9" t="s">
        <v>14</v>
      </c>
      <c r="Q5"/>
      <c r="R5"/>
      <c r="S5"/>
      <c r="T5"/>
    </row>
    <row r="6" spans="2:20" ht="12.75" customHeight="1" x14ac:dyDescent="0.25">
      <c r="B6" s="1">
        <v>1.0672947099401078</v>
      </c>
      <c r="C6" s="1">
        <v>0.64818691320822996</v>
      </c>
      <c r="E6" s="5" t="s">
        <v>15</v>
      </c>
      <c r="F6" s="5" t="s">
        <v>16</v>
      </c>
      <c r="H6" s="1" t="s">
        <v>17</v>
      </c>
      <c r="Q6"/>
      <c r="R6"/>
      <c r="S6"/>
      <c r="T6"/>
    </row>
    <row r="7" spans="2:20" ht="12.75" customHeight="1" x14ac:dyDescent="0.25">
      <c r="B7" s="1">
        <v>-0.67778344154149928</v>
      </c>
      <c r="C7" s="1">
        <v>-1.2169340497460537</v>
      </c>
      <c r="E7" s="5" t="s">
        <v>16</v>
      </c>
      <c r="F7" s="5" t="s">
        <v>18</v>
      </c>
      <c r="Q7"/>
      <c r="R7"/>
      <c r="S7"/>
      <c r="T7"/>
    </row>
    <row r="8" spans="2:20" ht="12.75" customHeight="1" x14ac:dyDescent="0.25">
      <c r="B8" s="1">
        <v>-1.5549109336639055</v>
      </c>
      <c r="C8" s="1">
        <v>-1.1675773615324945</v>
      </c>
      <c r="Q8"/>
      <c r="R8"/>
      <c r="S8"/>
      <c r="T8"/>
    </row>
    <row r="9" spans="2:20" ht="12.75" customHeight="1" x14ac:dyDescent="0.25">
      <c r="B9" s="1">
        <v>1.3354053357439082</v>
      </c>
      <c r="C9" s="1">
        <v>1.2396031302084283</v>
      </c>
      <c r="E9" s="5">
        <v>1.7373547601648365</v>
      </c>
      <c r="F9" s="5">
        <v>1.1234140022727122</v>
      </c>
      <c r="H9" s="10">
        <f>SQRT(E9)</f>
        <v>1.318087538885349</v>
      </c>
      <c r="I9" s="10">
        <v>0</v>
      </c>
      <c r="Q9"/>
      <c r="R9"/>
      <c r="S9"/>
      <c r="T9"/>
    </row>
    <row r="10" spans="2:20" ht="12.75" customHeight="1" x14ac:dyDescent="0.25">
      <c r="B10" s="1">
        <v>1.0352362554358003</v>
      </c>
      <c r="C10" s="1">
        <v>1.2648486847785267</v>
      </c>
      <c r="E10" s="5">
        <v>1.1234140022727122</v>
      </c>
      <c r="F10" s="5">
        <v>0.86956870584338586</v>
      </c>
      <c r="H10" s="10">
        <f>E10/SQRT(E9)</f>
        <v>0.85230606399840181</v>
      </c>
      <c r="I10" s="10">
        <f>SQRT(F10-E10^2/E9)</f>
        <v>0.37834254203689288</v>
      </c>
      <c r="Q10"/>
      <c r="R10"/>
      <c r="S10"/>
      <c r="T10"/>
    </row>
    <row r="11" spans="2:20" ht="12.75" customHeight="1" x14ac:dyDescent="0.25">
      <c r="B11" s="1">
        <v>0.51045849176848335</v>
      </c>
      <c r="C11" s="1">
        <v>0.84353485746391144</v>
      </c>
      <c r="Q11"/>
      <c r="R11"/>
      <c r="S11"/>
      <c r="T11"/>
    </row>
    <row r="12" spans="2:20" ht="12.75" customHeight="1" x14ac:dyDescent="0.25">
      <c r="B12" s="1">
        <v>0.69622249524224766</v>
      </c>
      <c r="C12" s="1">
        <v>0.29045644112842894</v>
      </c>
      <c r="E12" s="1" t="s">
        <v>19</v>
      </c>
      <c r="F12" s="10">
        <f>E10/(SQRT(E9)*SQRT(F10))</f>
        <v>0.91399459484320844</v>
      </c>
      <c r="Q12"/>
      <c r="R12"/>
      <c r="S12"/>
      <c r="T12"/>
    </row>
    <row r="13" spans="2:20" ht="12.75" customHeight="1" x14ac:dyDescent="0.25">
      <c r="B13" s="1">
        <v>0.26599066910818542</v>
      </c>
      <c r="C13" s="1">
        <v>-0.23405578211509356</v>
      </c>
      <c r="Q13"/>
      <c r="R13"/>
      <c r="S13"/>
      <c r="T13"/>
    </row>
    <row r="14" spans="2:20" ht="12.75" customHeight="1" x14ac:dyDescent="0.25">
      <c r="B14" s="1">
        <v>1.5227660448699121</v>
      </c>
      <c r="C14" s="1">
        <v>0.48801458154154187</v>
      </c>
      <c r="E14" s="1">
        <f>STDEV(B5:B104)^2</f>
        <v>1.7373547601648365</v>
      </c>
      <c r="F14" s="1">
        <f>E15</f>
        <v>1.1234140022727122</v>
      </c>
      <c r="Q14"/>
      <c r="R14"/>
      <c r="S14"/>
      <c r="T14"/>
    </row>
    <row r="15" spans="2:20" ht="12.75" customHeight="1" x14ac:dyDescent="0.25">
      <c r="B15" s="1">
        <v>-1.4059404759231924</v>
      </c>
      <c r="C15" s="1">
        <v>-0.40367237220223273</v>
      </c>
      <c r="E15" s="1">
        <f>COVAR(B5:B104,C5:C104)</f>
        <v>1.1234140022727122</v>
      </c>
      <c r="F15" s="1">
        <f>STDEV(C5:C104)^2</f>
        <v>0.86956870584338586</v>
      </c>
      <c r="Q15"/>
      <c r="R15"/>
      <c r="S15"/>
      <c r="T15"/>
    </row>
    <row r="16" spans="2:20" ht="12.75" customHeight="1" x14ac:dyDescent="0.25">
      <c r="B16" s="1">
        <v>-1.7017017626606112</v>
      </c>
      <c r="C16" s="1">
        <v>-1.0634962144490097</v>
      </c>
      <c r="K16"/>
      <c r="Q16"/>
      <c r="R16"/>
      <c r="S16"/>
      <c r="T16"/>
    </row>
    <row r="17" spans="2:20" ht="12.75" customHeight="1" x14ac:dyDescent="0.25">
      <c r="B17" s="1">
        <v>0.82482835412866662</v>
      </c>
      <c r="C17" s="1">
        <v>0.40828545496759389</v>
      </c>
      <c r="E17" s="6" t="s">
        <v>20</v>
      </c>
      <c r="F17" s="6" t="s">
        <v>21</v>
      </c>
      <c r="G17" s="6" t="s">
        <v>22</v>
      </c>
      <c r="H17" s="6" t="s">
        <v>23</v>
      </c>
      <c r="I17" s="6" t="s">
        <v>11</v>
      </c>
      <c r="J17" s="6" t="s">
        <v>12</v>
      </c>
      <c r="K17"/>
      <c r="Q17"/>
      <c r="R17"/>
      <c r="S17"/>
      <c r="T17"/>
    </row>
    <row r="18" spans="2:20" ht="12.75" customHeight="1" x14ac:dyDescent="0.25">
      <c r="B18" s="1">
        <v>0.90543338865630962</v>
      </c>
      <c r="C18" s="1">
        <v>1.1597272805859098</v>
      </c>
      <c r="E18" s="1">
        <f t="shared" ref="E18:F37" ca="1" si="0">RAND()</f>
        <v>0.15914308297998447</v>
      </c>
      <c r="F18" s="1">
        <f t="shared" ca="1" si="0"/>
        <v>0.57144191438605463</v>
      </c>
      <c r="G18" s="1">
        <f t="shared" ref="G18:H49" ca="1" si="1">NORMSINV(E18)</f>
        <v>-0.99798596176932353</v>
      </c>
      <c r="H18" s="1">
        <f t="shared" ca="1" si="1"/>
        <v>0.18004636204197066</v>
      </c>
      <c r="I18" s="1">
        <f t="shared" ref="I18:I81" ca="1" si="2">$H$9*G18+$I$9*H18</f>
        <v>-1.3154328601906558</v>
      </c>
      <c r="J18" s="1">
        <f t="shared" ref="J18:J81" ca="1" si="3">$H$10*G18+$I$10*H18</f>
        <v>-0.78247028870181778</v>
      </c>
      <c r="K18"/>
      <c r="Q18"/>
      <c r="R18"/>
      <c r="S18"/>
      <c r="T18"/>
    </row>
    <row r="19" spans="2:20" ht="12.75" customHeight="1" x14ac:dyDescent="0.25">
      <c r="B19" s="1">
        <v>1.2823917377623995</v>
      </c>
      <c r="C19" s="1">
        <v>0.63849834348126422</v>
      </c>
      <c r="E19" s="1">
        <f t="shared" ca="1" si="0"/>
        <v>0.13183435149515865</v>
      </c>
      <c r="F19" s="1">
        <f t="shared" ca="1" si="0"/>
        <v>0.21303432964478031</v>
      </c>
      <c r="G19" s="1">
        <f t="shared" ca="1" si="1"/>
        <v>-1.1177618877540589</v>
      </c>
      <c r="H19" s="1">
        <f t="shared" ca="1" si="1"/>
        <v>-0.79593699116799621</v>
      </c>
      <c r="I19" s="1">
        <f t="shared" ca="1" si="2"/>
        <v>-1.4733080156895892</v>
      </c>
      <c r="J19" s="1">
        <f t="shared" ca="1" si="3"/>
        <v>-1.2538120595787809</v>
      </c>
      <c r="K19"/>
      <c r="Q19"/>
      <c r="R19"/>
      <c r="S19"/>
      <c r="T19"/>
    </row>
    <row r="20" spans="2:20" ht="12.75" customHeight="1" x14ac:dyDescent="0.25">
      <c r="B20" s="1">
        <v>-2.6666919291460753</v>
      </c>
      <c r="C20" s="1">
        <v>-1.6663012868234337</v>
      </c>
      <c r="E20" s="1">
        <f t="shared" ca="1" si="0"/>
        <v>0.48585792485356061</v>
      </c>
      <c r="F20" s="1">
        <f t="shared" ca="1" si="0"/>
        <v>0.69727709796673232</v>
      </c>
      <c r="G20" s="1">
        <f t="shared" ca="1" si="1"/>
        <v>-3.5456353033243342E-2</v>
      </c>
      <c r="H20" s="1">
        <f t="shared" ca="1" si="1"/>
        <v>0.51658512158280934</v>
      </c>
      <c r="I20" s="1">
        <f t="shared" ca="1" si="2"/>
        <v>-4.6734577107437794E-2</v>
      </c>
      <c r="J20" s="1">
        <f t="shared" ca="1" si="3"/>
        <v>0.16522646338057603</v>
      </c>
      <c r="K20"/>
      <c r="Q20"/>
      <c r="R20"/>
      <c r="S20"/>
      <c r="T20"/>
    </row>
    <row r="21" spans="2:20" ht="12.75" customHeight="1" x14ac:dyDescent="0.25">
      <c r="B21" s="1">
        <v>0.75802404443531546</v>
      </c>
      <c r="C21" s="1">
        <v>-0.17095293258017635</v>
      </c>
      <c r="E21" s="1">
        <f t="shared" ca="1" si="0"/>
        <v>0.81798872663116184</v>
      </c>
      <c r="F21" s="1">
        <f t="shared" ca="1" si="0"/>
        <v>0.96331824959049273</v>
      </c>
      <c r="G21" s="1">
        <f t="shared" ca="1" si="1"/>
        <v>0.90772686460266705</v>
      </c>
      <c r="H21" s="1">
        <f t="shared" ca="1" si="1"/>
        <v>1.7905626772738634</v>
      </c>
      <c r="I21" s="1">
        <f t="shared" ca="1" si="2"/>
        <v>1.1964634689442439</v>
      </c>
      <c r="J21" s="1">
        <f t="shared" ca="1" si="3"/>
        <v>1.4511071461512874</v>
      </c>
      <c r="K21"/>
      <c r="Q21"/>
      <c r="R21"/>
      <c r="S21"/>
      <c r="T21"/>
    </row>
    <row r="22" spans="2:20" ht="12.75" customHeight="1" x14ac:dyDescent="0.25">
      <c r="B22" s="1">
        <v>-0.51644644165286491</v>
      </c>
      <c r="C22" s="1">
        <v>-0.27492296202955036</v>
      </c>
      <c r="E22" s="1">
        <f t="shared" ca="1" si="0"/>
        <v>0.18796670251899905</v>
      </c>
      <c r="F22" s="1">
        <f t="shared" ca="1" si="0"/>
        <v>0.35793924993821669</v>
      </c>
      <c r="G22" s="1">
        <f t="shared" ca="1" si="1"/>
        <v>-0.88541396159889485</v>
      </c>
      <c r="H22" s="1">
        <f t="shared" ca="1" si="1"/>
        <v>-0.36397256017272894</v>
      </c>
      <c r="I22" s="1">
        <f t="shared" ca="1" si="2"/>
        <v>-1.1670531095386143</v>
      </c>
      <c r="J22" s="1">
        <f t="shared" ca="1" si="3"/>
        <v>-0.89234999226701239</v>
      </c>
      <c r="K22"/>
      <c r="Q22"/>
      <c r="R22"/>
      <c r="S22"/>
      <c r="T22"/>
    </row>
    <row r="23" spans="2:20" ht="12.75" customHeight="1" x14ac:dyDescent="0.25">
      <c r="B23" s="1">
        <v>2.4527663085735418</v>
      </c>
      <c r="C23" s="1">
        <v>1.6562819175038546</v>
      </c>
      <c r="E23" s="1">
        <f t="shared" ca="1" si="0"/>
        <v>0.1022488649583897</v>
      </c>
      <c r="F23" s="1">
        <f t="shared" ca="1" si="0"/>
        <v>0.52086976411165176</v>
      </c>
      <c r="G23" s="1">
        <f t="shared" ca="1" si="1"/>
        <v>-1.2688411368749242</v>
      </c>
      <c r="H23" s="1">
        <f t="shared" ca="1" si="1"/>
        <v>5.2336623728086389E-2</v>
      </c>
      <c r="I23" s="1">
        <f t="shared" ca="1" si="2"/>
        <v>-1.672443691339957</v>
      </c>
      <c r="J23" s="1">
        <f t="shared" ca="1" si="3"/>
        <v>-1.0616398239462115</v>
      </c>
      <c r="K23"/>
      <c r="Q23"/>
      <c r="R23"/>
      <c r="S23"/>
      <c r="T23"/>
    </row>
    <row r="24" spans="2:20" ht="12.75" customHeight="1" x14ac:dyDescent="0.25">
      <c r="B24" s="1">
        <v>0.24429803861016286</v>
      </c>
      <c r="C24" s="1">
        <v>0.56721473798208799</v>
      </c>
      <c r="E24" s="1">
        <f t="shared" ca="1" si="0"/>
        <v>0.96151628239765585</v>
      </c>
      <c r="F24" s="1">
        <f t="shared" ca="1" si="0"/>
        <v>0.68821318630009209</v>
      </c>
      <c r="G24" s="1">
        <f t="shared" ca="1" si="1"/>
        <v>1.7685593759850771</v>
      </c>
      <c r="H24" s="1">
        <f t="shared" ca="1" si="1"/>
        <v>0.49079191720102544</v>
      </c>
      <c r="I24" s="1">
        <f t="shared" ca="1" si="2"/>
        <v>2.331116075264779</v>
      </c>
      <c r="J24" s="1">
        <f t="shared" ca="1" si="3"/>
        <v>1.6930413422583068</v>
      </c>
      <c r="K24"/>
      <c r="Q24"/>
      <c r="R24"/>
      <c r="S24"/>
      <c r="T24"/>
    </row>
    <row r="25" spans="2:20" ht="12.75" customHeight="1" x14ac:dyDescent="0.25">
      <c r="B25" s="1">
        <v>0.11078294300454643</v>
      </c>
      <c r="C25" s="1">
        <v>-0.20393895382471353</v>
      </c>
      <c r="E25" s="1">
        <f t="shared" ca="1" si="0"/>
        <v>8.8772060845172751E-2</v>
      </c>
      <c r="F25" s="1">
        <f t="shared" ca="1" si="0"/>
        <v>0.21921612129442125</v>
      </c>
      <c r="G25" s="1">
        <f t="shared" ca="1" si="1"/>
        <v>-1.3483553372806487</v>
      </c>
      <c r="H25" s="1">
        <f t="shared" ca="1" si="1"/>
        <v>-0.77484332889928043</v>
      </c>
      <c r="I25" s="1">
        <f t="shared" ca="1" si="2"/>
        <v>-1.7772503680591749</v>
      </c>
      <c r="J25" s="1">
        <f t="shared" ca="1" si="3"/>
        <v>-1.4423676251249891</v>
      </c>
      <c r="K25"/>
      <c r="Q25"/>
      <c r="R25"/>
      <c r="S25"/>
      <c r="T25"/>
    </row>
    <row r="26" spans="2:20" ht="12.75" customHeight="1" x14ac:dyDescent="0.25">
      <c r="B26" s="1">
        <v>-0.87226500903552784</v>
      </c>
      <c r="C26" s="1">
        <v>-0.9512665547308784</v>
      </c>
      <c r="E26" s="1">
        <f t="shared" ca="1" si="0"/>
        <v>0.43750156327574485</v>
      </c>
      <c r="F26" s="1">
        <f t="shared" ca="1" si="0"/>
        <v>0.38984169453362649</v>
      </c>
      <c r="G26" s="1">
        <f t="shared" ca="1" si="1"/>
        <v>-0.15730671727351087</v>
      </c>
      <c r="H26" s="1">
        <f t="shared" ca="1" si="1"/>
        <v>-0.27973165658260407</v>
      </c>
      <c r="I26" s="1">
        <f t="shared" ca="1" si="2"/>
        <v>-0.20734402382117537</v>
      </c>
      <c r="J26" s="1">
        <f t="shared" ca="1" si="3"/>
        <v>-0.23990785507954901</v>
      </c>
      <c r="K26"/>
      <c r="Q26"/>
      <c r="R26"/>
      <c r="S26"/>
      <c r="T26"/>
    </row>
    <row r="27" spans="2:20" ht="12.75" customHeight="1" x14ac:dyDescent="0.25">
      <c r="B27" s="1">
        <v>3.2029701842527629</v>
      </c>
      <c r="C27" s="1">
        <v>2.0955825258309213</v>
      </c>
      <c r="E27" s="1">
        <f t="shared" ca="1" si="0"/>
        <v>0.51983666572347098</v>
      </c>
      <c r="F27" s="1">
        <f t="shared" ca="1" si="0"/>
        <v>0.2746591564805887</v>
      </c>
      <c r="G27" s="1">
        <f t="shared" ca="1" si="1"/>
        <v>4.9743654105814092E-2</v>
      </c>
      <c r="H27" s="1">
        <f t="shared" ca="1" si="1"/>
        <v>-0.59878193125439316</v>
      </c>
      <c r="I27" s="1">
        <f t="shared" ca="1" si="2"/>
        <v>6.5566490615496589E-2</v>
      </c>
      <c r="J27" s="1">
        <f t="shared" ca="1" si="3"/>
        <v>-0.18414785995672281</v>
      </c>
      <c r="K27"/>
      <c r="Q27"/>
      <c r="R27"/>
      <c r="S27"/>
      <c r="T27"/>
    </row>
    <row r="28" spans="2:20" ht="12.75" customHeight="1" x14ac:dyDescent="0.25">
      <c r="B28" s="1">
        <v>1.7954656868805379</v>
      </c>
      <c r="C28" s="1">
        <v>1.2564597872983085</v>
      </c>
      <c r="E28" s="1">
        <f t="shared" ca="1" si="0"/>
        <v>0.50753471937940309</v>
      </c>
      <c r="F28" s="1">
        <f t="shared" ca="1" si="0"/>
        <v>0.42453091707139867</v>
      </c>
      <c r="G28" s="1">
        <f t="shared" ca="1" si="1"/>
        <v>1.888786362300128E-2</v>
      </c>
      <c r="H28" s="1">
        <f t="shared" ca="1" si="1"/>
        <v>-0.19031559473859166</v>
      </c>
      <c r="I28" s="1">
        <f t="shared" ca="1" si="2"/>
        <v>2.4895857677643869E-2</v>
      </c>
      <c r="J28" s="1">
        <f t="shared" ca="1" si="3"/>
        <v>-5.5906245200803069E-2</v>
      </c>
      <c r="K28"/>
      <c r="Q28"/>
      <c r="R28"/>
      <c r="S28"/>
      <c r="T28"/>
    </row>
    <row r="29" spans="2:20" ht="12.75" customHeight="1" x14ac:dyDescent="0.25">
      <c r="B29" s="1">
        <v>-8.8918358451504087E-2</v>
      </c>
      <c r="C29" s="1">
        <v>-0.18716793545990565</v>
      </c>
      <c r="E29" s="1">
        <f t="shared" ca="1" si="0"/>
        <v>0.56306712509273715</v>
      </c>
      <c r="F29" s="1">
        <f t="shared" ca="1" si="0"/>
        <v>0.77894215979153947</v>
      </c>
      <c r="G29" s="1">
        <f t="shared" ca="1" si="1"/>
        <v>0.1587501187009446</v>
      </c>
      <c r="H29" s="1">
        <f t="shared" ca="1" si="1"/>
        <v>0.76862547071202203</v>
      </c>
      <c r="I29" s="1">
        <f t="shared" ca="1" si="2"/>
        <v>0.20924655325628511</v>
      </c>
      <c r="J29" s="1">
        <f t="shared" ca="1" si="3"/>
        <v>0.42610740329277097</v>
      </c>
      <c r="K29"/>
      <c r="Q29"/>
      <c r="R29"/>
      <c r="S29"/>
      <c r="T29"/>
    </row>
    <row r="30" spans="2:20" ht="12.75" customHeight="1" x14ac:dyDescent="0.25">
      <c r="B30" s="1">
        <v>-0.52511800989186597</v>
      </c>
      <c r="C30" s="1">
        <v>-0.56670533020350089</v>
      </c>
      <c r="E30" s="1">
        <f t="shared" ca="1" si="0"/>
        <v>0.59891602737512928</v>
      </c>
      <c r="F30" s="1">
        <f t="shared" ca="1" si="0"/>
        <v>0.40245540464645446</v>
      </c>
      <c r="G30" s="1">
        <f t="shared" ca="1" si="1"/>
        <v>0.25054236672380625</v>
      </c>
      <c r="H30" s="1">
        <f t="shared" ca="1" si="1"/>
        <v>-0.24699665954941627</v>
      </c>
      <c r="I30" s="1">
        <f t="shared" ca="1" si="2"/>
        <v>0.33023677154149234</v>
      </c>
      <c r="J30" s="1">
        <f t="shared" ca="1" si="3"/>
        <v>0.12008943439866433</v>
      </c>
      <c r="K30"/>
      <c r="Q30"/>
      <c r="R30"/>
      <c r="S30"/>
      <c r="T30"/>
    </row>
    <row r="31" spans="2:20" ht="12.75" customHeight="1" x14ac:dyDescent="0.25">
      <c r="B31" s="1">
        <v>1.6773129501459965</v>
      </c>
      <c r="C31" s="1">
        <v>1.2697309939002135</v>
      </c>
      <c r="E31" s="1">
        <f t="shared" ca="1" si="0"/>
        <v>0.63449707719197179</v>
      </c>
      <c r="F31" s="1">
        <f t="shared" ca="1" si="0"/>
        <v>0.20825017495001541</v>
      </c>
      <c r="G31" s="1">
        <f t="shared" ca="1" si="1"/>
        <v>0.34378784016820024</v>
      </c>
      <c r="H31" s="1">
        <f t="shared" ca="1" si="1"/>
        <v>-0.81250773517501163</v>
      </c>
      <c r="I31" s="1">
        <f t="shared" ca="1" si="2"/>
        <v>0.45314246814601278</v>
      </c>
      <c r="J31" s="1">
        <f t="shared" ca="1" si="3"/>
        <v>-1.4393781046482035E-2</v>
      </c>
      <c r="K31"/>
      <c r="Q31"/>
      <c r="R31"/>
      <c r="S31"/>
      <c r="T31"/>
    </row>
    <row r="32" spans="2:20" ht="12.75" customHeight="1" x14ac:dyDescent="0.25">
      <c r="B32" s="1">
        <v>-0.27864620762837605</v>
      </c>
      <c r="C32" s="1">
        <v>0.61589718725964504</v>
      </c>
      <c r="E32" s="1">
        <f t="shared" ca="1" si="0"/>
        <v>0.91365714924162222</v>
      </c>
      <c r="F32" s="1">
        <f t="shared" ca="1" si="0"/>
        <v>0.93547836832862241</v>
      </c>
      <c r="G32" s="1">
        <f t="shared" ca="1" si="1"/>
        <v>1.3636247401769555</v>
      </c>
      <c r="H32" s="1">
        <f t="shared" ca="1" si="1"/>
        <v>1.5178855102749254</v>
      </c>
      <c r="I32" s="1">
        <f t="shared" ca="1" si="2"/>
        <v>1.7973767777430167</v>
      </c>
      <c r="J32" s="1">
        <f t="shared" ca="1" si="3"/>
        <v>1.7365062975494459</v>
      </c>
      <c r="K32"/>
      <c r="Q32"/>
      <c r="R32"/>
      <c r="S32"/>
      <c r="T32"/>
    </row>
    <row r="33" spans="2:20" ht="12.75" customHeight="1" x14ac:dyDescent="0.25">
      <c r="B33" s="1">
        <v>-2.6927460568588297</v>
      </c>
      <c r="C33" s="1">
        <v>-2.0094406315674576</v>
      </c>
      <c r="E33" s="1">
        <f t="shared" ca="1" si="0"/>
        <v>0.86254571755641618</v>
      </c>
      <c r="F33" s="1">
        <f t="shared" ca="1" si="0"/>
        <v>0.4387901738079566</v>
      </c>
      <c r="G33" s="1">
        <f t="shared" ca="1" si="1"/>
        <v>1.0918283287227379</v>
      </c>
      <c r="H33" s="1">
        <f t="shared" ca="1" si="1"/>
        <v>-0.15403727182209276</v>
      </c>
      <c r="I33" s="1">
        <f t="shared" ca="1" si="2"/>
        <v>1.4391253146914575</v>
      </c>
      <c r="J33" s="1">
        <f t="shared" ca="1" si="3"/>
        <v>0.8722930524260315</v>
      </c>
      <c r="K33"/>
      <c r="Q33"/>
      <c r="R33"/>
      <c r="S33"/>
      <c r="T33"/>
    </row>
    <row r="34" spans="2:20" ht="12.75" customHeight="1" x14ac:dyDescent="0.25">
      <c r="B34" s="1">
        <v>-0.68154620802124988</v>
      </c>
      <c r="C34" s="1">
        <v>-0.68421033700802836</v>
      </c>
      <c r="E34" s="1">
        <f t="shared" ca="1" si="0"/>
        <v>0.53461802326206487</v>
      </c>
      <c r="F34" s="1">
        <f t="shared" ca="1" si="0"/>
        <v>0.64553394779143891</v>
      </c>
      <c r="G34" s="1">
        <f t="shared" ca="1" si="1"/>
        <v>8.6883703219957531E-2</v>
      </c>
      <c r="H34" s="1">
        <f t="shared" ca="1" si="1"/>
        <v>0.37329069052436692</v>
      </c>
      <c r="I34" s="1">
        <f t="shared" ca="1" si="2"/>
        <v>0.1145203265464389</v>
      </c>
      <c r="J34" s="1">
        <f t="shared" ca="1" si="3"/>
        <v>0.21528325588870334</v>
      </c>
      <c r="K34"/>
      <c r="Q34"/>
      <c r="R34"/>
      <c r="S34"/>
      <c r="T34"/>
    </row>
    <row r="35" spans="2:20" ht="12.75" customHeight="1" x14ac:dyDescent="0.25">
      <c r="B35" s="1">
        <v>1.5260996425104782</v>
      </c>
      <c r="C35" s="1">
        <v>0.82224963507571724</v>
      </c>
      <c r="E35" s="1">
        <f t="shared" ca="1" si="0"/>
        <v>0.64588991362318138</v>
      </c>
      <c r="F35" s="1">
        <f t="shared" ca="1" si="0"/>
        <v>0.65399951425841329</v>
      </c>
      <c r="G35" s="1">
        <f t="shared" ca="1" si="1"/>
        <v>0.37424751980558169</v>
      </c>
      <c r="H35" s="1">
        <f t="shared" ca="1" si="1"/>
        <v>0.39614105693519897</v>
      </c>
      <c r="I35" s="1">
        <f t="shared" ca="1" si="2"/>
        <v>0.49329099231448509</v>
      </c>
      <c r="J35" s="1">
        <f t="shared" ca="1" si="3"/>
        <v>0.46885044505270396</v>
      </c>
      <c r="K35"/>
      <c r="Q35"/>
      <c r="R35"/>
      <c r="S35"/>
      <c r="T35"/>
    </row>
    <row r="36" spans="2:20" ht="12.75" customHeight="1" x14ac:dyDescent="0.25">
      <c r="B36" s="1">
        <v>-2.4084007678876622</v>
      </c>
      <c r="C36" s="1">
        <v>-1.4855438835378354</v>
      </c>
      <c r="E36" s="1">
        <f t="shared" ca="1" si="0"/>
        <v>0.33188454908187792</v>
      </c>
      <c r="F36" s="1">
        <f t="shared" ca="1" si="0"/>
        <v>0.87216490413502556</v>
      </c>
      <c r="G36" s="1">
        <f t="shared" ca="1" si="1"/>
        <v>-0.43471529066832065</v>
      </c>
      <c r="H36" s="1">
        <f t="shared" ca="1" si="1"/>
        <v>1.1366845227498363</v>
      </c>
      <c r="I36" s="1">
        <f t="shared" ca="1" si="2"/>
        <v>-0.57299280759283588</v>
      </c>
      <c r="J36" s="1">
        <f t="shared" ca="1" si="3"/>
        <v>5.9545633481727922E-2</v>
      </c>
      <c r="K36"/>
      <c r="Q36"/>
      <c r="R36"/>
      <c r="S36"/>
      <c r="T36"/>
    </row>
    <row r="37" spans="2:20" ht="12.75" customHeight="1" x14ac:dyDescent="0.25">
      <c r="B37" s="1">
        <v>-2.2932880844786871</v>
      </c>
      <c r="C37" s="1">
        <v>-1.060522496726076</v>
      </c>
      <c r="E37" s="1">
        <f t="shared" ca="1" si="0"/>
        <v>0.28214761809569333</v>
      </c>
      <c r="F37" s="1">
        <f t="shared" ca="1" si="0"/>
        <v>0.93553553368293652</v>
      </c>
      <c r="G37" s="1">
        <f t="shared" ca="1" si="1"/>
        <v>-0.57647341202169233</v>
      </c>
      <c r="H37" s="1">
        <f t="shared" ca="1" si="1"/>
        <v>1.5183391117650542</v>
      </c>
      <c r="I37" s="1">
        <f t="shared" ca="1" si="2"/>
        <v>-0.75984242088451226</v>
      </c>
      <c r="J37" s="1">
        <f t="shared" ca="1" si="3"/>
        <v>8.3120494419291036E-2</v>
      </c>
      <c r="K37"/>
      <c r="Q37"/>
      <c r="R37"/>
      <c r="S37"/>
      <c r="T37"/>
    </row>
    <row r="38" spans="2:20" ht="12.75" customHeight="1" x14ac:dyDescent="0.25">
      <c r="B38" s="1">
        <v>-0.66482563124907823</v>
      </c>
      <c r="C38" s="1">
        <v>-0.29573870125402313</v>
      </c>
      <c r="E38" s="1">
        <f t="shared" ref="E38:F57" ca="1" si="4">RAND()</f>
        <v>7.1908945180360839E-2</v>
      </c>
      <c r="F38" s="1">
        <f t="shared" ca="1" si="4"/>
        <v>8.6838880078632386E-4</v>
      </c>
      <c r="G38" s="1">
        <f t="shared" ca="1" si="1"/>
        <v>-1.4617202332734724</v>
      </c>
      <c r="H38" s="1">
        <f t="shared" ca="1" si="1"/>
        <v>-3.1319021303953174</v>
      </c>
      <c r="I38" s="1">
        <f t="shared" ca="1" si="2"/>
        <v>-1.9266752248143495</v>
      </c>
      <c r="J38" s="1">
        <f t="shared" ca="1" si="3"/>
        <v>-2.430764832112664</v>
      </c>
      <c r="K38"/>
      <c r="Q38"/>
      <c r="R38"/>
      <c r="S38"/>
      <c r="T38"/>
    </row>
    <row r="39" spans="2:20" ht="12.75" customHeight="1" x14ac:dyDescent="0.25">
      <c r="B39" s="1">
        <v>-1.4134607869494864</v>
      </c>
      <c r="C39" s="1">
        <v>-0.96915007767752326</v>
      </c>
      <c r="E39" s="1">
        <f t="shared" ca="1" si="4"/>
        <v>0.8207948952424472</v>
      </c>
      <c r="F39" s="1">
        <f t="shared" ca="1" si="4"/>
        <v>0.63989563424923701</v>
      </c>
      <c r="G39" s="1">
        <f t="shared" ca="1" si="1"/>
        <v>0.91839862652745619</v>
      </c>
      <c r="H39" s="1">
        <f t="shared" ca="1" si="1"/>
        <v>0.35817984215986687</v>
      </c>
      <c r="I39" s="1">
        <f t="shared" ca="1" si="2"/>
        <v>1.2105297853552595</v>
      </c>
      <c r="J39" s="1">
        <f t="shared" ca="1" si="3"/>
        <v>0.91827139054629137</v>
      </c>
      <c r="K39"/>
      <c r="Q39"/>
      <c r="R39"/>
      <c r="S39"/>
      <c r="T39"/>
    </row>
    <row r="40" spans="2:20" ht="12.75" customHeight="1" x14ac:dyDescent="0.25">
      <c r="B40" s="1">
        <v>0.25167183098641077</v>
      </c>
      <c r="C40" s="1">
        <v>0.58290723964790137</v>
      </c>
      <c r="E40" s="1">
        <f t="shared" ca="1" si="4"/>
        <v>0.50989095454189937</v>
      </c>
      <c r="F40" s="1">
        <f t="shared" ca="1" si="4"/>
        <v>0.23114421792367568</v>
      </c>
      <c r="G40" s="1">
        <f t="shared" ca="1" si="1"/>
        <v>2.4795486861220788E-2</v>
      </c>
      <c r="H40" s="1">
        <f t="shared" ca="1" si="1"/>
        <v>-0.73508383933359966</v>
      </c>
      <c r="I40" s="1">
        <f t="shared" ca="1" si="2"/>
        <v>3.2682622252370515E-2</v>
      </c>
      <c r="J40" s="1">
        <f t="shared" ca="1" si="3"/>
        <v>-0.25698014457210183</v>
      </c>
      <c r="K40"/>
      <c r="Q40"/>
      <c r="R40"/>
      <c r="S40"/>
      <c r="T40"/>
    </row>
    <row r="41" spans="2:20" ht="12.75" customHeight="1" x14ac:dyDescent="0.25">
      <c r="B41" s="1">
        <v>-0.80987951272223624</v>
      </c>
      <c r="C41" s="1">
        <v>-0.79550301046985994</v>
      </c>
      <c r="E41" s="1">
        <f t="shared" ca="1" si="4"/>
        <v>0.73138085073908821</v>
      </c>
      <c r="F41" s="1">
        <f t="shared" ca="1" si="4"/>
        <v>0.17921538402787995</v>
      </c>
      <c r="G41" s="1">
        <f t="shared" ca="1" si="1"/>
        <v>0.61699458331597745</v>
      </c>
      <c r="H41" s="1">
        <f t="shared" ca="1" si="1"/>
        <v>-0.91835934407993203</v>
      </c>
      <c r="I41" s="1">
        <f t="shared" ca="1" si="2"/>
        <v>0.81325287182854811</v>
      </c>
      <c r="J41" s="1">
        <f t="shared" ca="1" si="3"/>
        <v>0.1784138160718397</v>
      </c>
      <c r="K41"/>
    </row>
    <row r="42" spans="2:20" ht="12.75" customHeight="1" x14ac:dyDescent="0.25">
      <c r="B42" s="1">
        <v>-1.6839881323966601</v>
      </c>
      <c r="C42" s="1">
        <v>-0.48199433776342682</v>
      </c>
      <c r="E42" s="1">
        <f t="shared" ca="1" si="4"/>
        <v>0.87381499482416825</v>
      </c>
      <c r="F42" s="1">
        <f t="shared" ca="1" si="4"/>
        <v>9.3724975735010041E-4</v>
      </c>
      <c r="G42" s="1">
        <f t="shared" ca="1" si="1"/>
        <v>1.1446117799305595</v>
      </c>
      <c r="H42" s="1">
        <f t="shared" ca="1" si="1"/>
        <v>-3.1094280206845606</v>
      </c>
      <c r="I42" s="1">
        <f t="shared" ca="1" si="2"/>
        <v>1.5086985239878499</v>
      </c>
      <c r="J42" s="1">
        <f t="shared" ca="1" si="3"/>
        <v>-0.200869340667721</v>
      </c>
      <c r="K42"/>
    </row>
    <row r="43" spans="2:20" ht="12.75" customHeight="1" x14ac:dyDescent="0.25">
      <c r="B43" s="1">
        <v>0.56107349184444189</v>
      </c>
      <c r="C43" s="1">
        <v>0.11896481521931856</v>
      </c>
      <c r="E43" s="1">
        <f t="shared" ca="1" si="4"/>
        <v>0.88924596985105164</v>
      </c>
      <c r="F43" s="1">
        <f t="shared" ca="1" si="4"/>
        <v>0.81262022082015961</v>
      </c>
      <c r="G43" s="1">
        <f t="shared" ca="1" si="1"/>
        <v>1.2225278986885064</v>
      </c>
      <c r="H43" s="1">
        <f t="shared" ca="1" si="1"/>
        <v>0.88759330111016077</v>
      </c>
      <c r="I43" s="1">
        <f t="shared" ca="1" si="2"/>
        <v>1.6113987892010107</v>
      </c>
      <c r="J43" s="1">
        <f t="shared" ca="1" si="3"/>
        <v>1.3777822472963734</v>
      </c>
      <c r="K43"/>
    </row>
    <row r="44" spans="2:20" ht="12.75" customHeight="1" x14ac:dyDescent="0.25">
      <c r="B44" s="1">
        <v>-0.75020148470534709</v>
      </c>
      <c r="C44" s="1">
        <v>-0.80612390148978508</v>
      </c>
      <c r="E44" s="1">
        <f t="shared" ca="1" si="4"/>
        <v>0.65099446611424838</v>
      </c>
      <c r="F44" s="1">
        <f t="shared" ca="1" si="4"/>
        <v>7.7491769924953435E-2</v>
      </c>
      <c r="G44" s="1">
        <f t="shared" ca="1" si="1"/>
        <v>0.38800671031193651</v>
      </c>
      <c r="H44" s="1">
        <f t="shared" ca="1" si="1"/>
        <v>-1.4221471417835627</v>
      </c>
      <c r="I44" s="1">
        <f t="shared" ca="1" si="2"/>
        <v>0.51142680986606093</v>
      </c>
      <c r="J44" s="1">
        <f t="shared" ca="1" si="3"/>
        <v>-0.20735829270195988</v>
      </c>
      <c r="K44"/>
    </row>
    <row r="45" spans="2:20" ht="12.75" customHeight="1" x14ac:dyDescent="0.25">
      <c r="B45" s="1">
        <v>-1.2613917115234674</v>
      </c>
      <c r="C45" s="1">
        <v>-0.83376456744486882</v>
      </c>
      <c r="E45" s="1">
        <f t="shared" ca="1" si="4"/>
        <v>0.4926504628174998</v>
      </c>
      <c r="F45" s="1">
        <f t="shared" ca="1" si="4"/>
        <v>4.62785951659479E-2</v>
      </c>
      <c r="G45" s="1">
        <f t="shared" ca="1" si="1"/>
        <v>-1.8423599904828215E-2</v>
      </c>
      <c r="H45" s="1">
        <f t="shared" ca="1" si="1"/>
        <v>-1.682060079831458</v>
      </c>
      <c r="I45" s="1">
        <f t="shared" ca="1" si="2"/>
        <v>-2.4283917455963373E-2</v>
      </c>
      <c r="J45" s="1">
        <f t="shared" ca="1" si="3"/>
        <v>-0.6520974323817782</v>
      </c>
      <c r="K45"/>
    </row>
    <row r="46" spans="2:20" ht="12.75" customHeight="1" x14ac:dyDescent="0.25">
      <c r="B46" s="1">
        <v>2.8835549379051195E-2</v>
      </c>
      <c r="C46" s="1">
        <v>-4.2762730277866659E-2</v>
      </c>
      <c r="E46" s="1">
        <f t="shared" ca="1" si="4"/>
        <v>0.45912696685794852</v>
      </c>
      <c r="F46" s="1">
        <f t="shared" ca="1" si="4"/>
        <v>0.48689239813088425</v>
      </c>
      <c r="G46" s="1">
        <f t="shared" ca="1" si="1"/>
        <v>-0.10263339965127821</v>
      </c>
      <c r="H46" s="1">
        <f t="shared" ca="1" si="1"/>
        <v>-3.2861799064078254E-2</v>
      </c>
      <c r="I46" s="1">
        <f t="shared" ca="1" si="2"/>
        <v>-0.13527980515378973</v>
      </c>
      <c r="J46" s="1">
        <f t="shared" ca="1" si="3"/>
        <v>-9.9908085485364825E-2</v>
      </c>
      <c r="K46"/>
    </row>
    <row r="47" spans="2:20" ht="12.75" customHeight="1" x14ac:dyDescent="0.25">
      <c r="B47" s="1">
        <v>1.2339036720555634</v>
      </c>
      <c r="C47" s="1">
        <v>0.68454024447255768</v>
      </c>
      <c r="E47" s="1">
        <f t="shared" ca="1" si="4"/>
        <v>0.65411074529628899</v>
      </c>
      <c r="F47" s="1">
        <f t="shared" ca="1" si="4"/>
        <v>0.27230907498333334</v>
      </c>
      <c r="G47" s="1">
        <f t="shared" ca="1" si="1"/>
        <v>0.39644264788035749</v>
      </c>
      <c r="H47" s="1">
        <f t="shared" ca="1" si="1"/>
        <v>-0.60584429927625028</v>
      </c>
      <c r="I47" s="1">
        <f t="shared" ca="1" si="2"/>
        <v>0.52254611405381146</v>
      </c>
      <c r="J47" s="1">
        <f t="shared" ca="1" si="3"/>
        <v>0.10867380054927522</v>
      </c>
      <c r="K47"/>
    </row>
    <row r="48" spans="2:20" ht="12.75" customHeight="1" x14ac:dyDescent="0.25">
      <c r="B48" s="1">
        <v>-1.7846432154081999</v>
      </c>
      <c r="C48" s="1">
        <v>-1.2924756004689348</v>
      </c>
      <c r="E48" s="1">
        <f t="shared" ca="1" si="4"/>
        <v>5.3051169299791701E-2</v>
      </c>
      <c r="F48" s="1">
        <f t="shared" ca="1" si="4"/>
        <v>0.43127892881753849</v>
      </c>
      <c r="G48" s="1">
        <f t="shared" ca="1" si="1"/>
        <v>-1.6159628820239835</v>
      </c>
      <c r="H48" s="1">
        <f t="shared" ca="1" si="1"/>
        <v>-0.17311904193641406</v>
      </c>
      <c r="I48" s="1">
        <f t="shared" ca="1" si="2"/>
        <v>-2.129980538097068</v>
      </c>
      <c r="J48" s="1">
        <f t="shared" ca="1" si="3"/>
        <v>-1.4427932619465895</v>
      </c>
      <c r="K48"/>
    </row>
    <row r="49" spans="2:11" ht="12.75" customHeight="1" x14ac:dyDescent="0.25">
      <c r="B49" s="1">
        <v>2.2743814988033235</v>
      </c>
      <c r="C49" s="1">
        <v>0.95219984741917552</v>
      </c>
      <c r="E49" s="1">
        <f t="shared" ca="1" si="4"/>
        <v>7.7506605853144284E-2</v>
      </c>
      <c r="F49" s="1">
        <f t="shared" ca="1" si="4"/>
        <v>0.93624416563090473</v>
      </c>
      <c r="G49" s="1">
        <f t="shared" ca="1" si="1"/>
        <v>-1.4220449175354519</v>
      </c>
      <c r="H49" s="1">
        <f t="shared" ca="1" si="1"/>
        <v>1.5239881606307966</v>
      </c>
      <c r="I49" s="1">
        <f t="shared" ca="1" si="2"/>
        <v>-1.8743796855387229</v>
      </c>
      <c r="J49" s="1">
        <f t="shared" ca="1" si="3"/>
        <v>-0.63542795176638878</v>
      </c>
      <c r="K49"/>
    </row>
    <row r="50" spans="2:11" ht="12.75" customHeight="1" x14ac:dyDescent="0.25">
      <c r="B50" s="1">
        <v>0.12347247715058216</v>
      </c>
      <c r="C50" s="1">
        <v>3.7423493469186622E-2</v>
      </c>
      <c r="E50" s="1">
        <f t="shared" ca="1" si="4"/>
        <v>0.92616983245954998</v>
      </c>
      <c r="F50" s="1">
        <f t="shared" ca="1" si="4"/>
        <v>0.90335913830964742</v>
      </c>
      <c r="G50" s="1">
        <f t="shared" ref="G50:H81" ca="1" si="5">NORMSINV(E50)</f>
        <v>1.4478452477177219</v>
      </c>
      <c r="H50" s="1">
        <f t="shared" ca="1" si="5"/>
        <v>1.3009320239959588</v>
      </c>
      <c r="I50" s="1">
        <f t="shared" ca="1" si="2"/>
        <v>1.9083867792511007</v>
      </c>
      <c r="J50" s="1">
        <f t="shared" ca="1" si="3"/>
        <v>1.7262052133369137</v>
      </c>
      <c r="K50"/>
    </row>
    <row r="51" spans="2:11" ht="12.75" customHeight="1" x14ac:dyDescent="0.25">
      <c r="B51" s="1">
        <v>0.112259432675665</v>
      </c>
      <c r="C51" s="1">
        <v>0.10547888858558173</v>
      </c>
      <c r="E51" s="1">
        <f t="shared" ca="1" si="4"/>
        <v>0.71768918122595304</v>
      </c>
      <c r="F51" s="1">
        <f t="shared" ca="1" si="4"/>
        <v>0.66217426535027046</v>
      </c>
      <c r="G51" s="1">
        <f t="shared" ca="1" si="5"/>
        <v>0.57599044867810734</v>
      </c>
      <c r="H51" s="1">
        <f t="shared" ca="1" si="5"/>
        <v>0.41840440109943389</v>
      </c>
      <c r="I51" s="1">
        <f t="shared" ca="1" si="2"/>
        <v>0.75920583291959443</v>
      </c>
      <c r="J51" s="1">
        <f t="shared" ca="1" si="3"/>
        <v>0.64922033692489467</v>
      </c>
      <c r="K51"/>
    </row>
    <row r="52" spans="2:11" ht="12.75" customHeight="1" x14ac:dyDescent="0.25">
      <c r="B52" s="1">
        <v>8.4027796140751648E-2</v>
      </c>
      <c r="C52" s="1">
        <v>0.44158545726362974</v>
      </c>
      <c r="E52" s="1">
        <f t="shared" ca="1" si="4"/>
        <v>0.15995097881347364</v>
      </c>
      <c r="F52" s="1">
        <f t="shared" ca="1" si="4"/>
        <v>0.46763931842047524</v>
      </c>
      <c r="G52" s="1">
        <f t="shared" ca="1" si="5"/>
        <v>-0.99465937820647943</v>
      </c>
      <c r="H52" s="1">
        <f t="shared" ca="1" si="5"/>
        <v>-8.120536011589001E-2</v>
      </c>
      <c r="I52" s="1">
        <f t="shared" ca="1" si="2"/>
        <v>-1.31104813184941</v>
      </c>
      <c r="J52" s="1">
        <f t="shared" ca="1" si="3"/>
        <v>-0.87847766203152944</v>
      </c>
      <c r="K52"/>
    </row>
    <row r="53" spans="2:11" ht="12.75" customHeight="1" x14ac:dyDescent="0.25">
      <c r="B53" s="1">
        <v>-0.98826860769723546</v>
      </c>
      <c r="C53" s="1">
        <v>-0.77576695958263431</v>
      </c>
      <c r="E53" s="1">
        <f t="shared" ca="1" si="4"/>
        <v>0.56559940356928284</v>
      </c>
      <c r="F53" s="1">
        <f t="shared" ca="1" si="4"/>
        <v>0.61052766047266127</v>
      </c>
      <c r="G53" s="1">
        <f t="shared" ca="1" si="5"/>
        <v>0.16518141517779364</v>
      </c>
      <c r="H53" s="1">
        <f t="shared" ca="1" si="5"/>
        <v>0.28069456328079917</v>
      </c>
      <c r="I53" s="1">
        <f t="shared" ca="1" si="2"/>
        <v>0.21772356500129705</v>
      </c>
      <c r="J53" s="1">
        <f t="shared" ca="1" si="3"/>
        <v>0.24698381642346423</v>
      </c>
      <c r="K53"/>
    </row>
    <row r="54" spans="2:11" ht="12.75" customHeight="1" x14ac:dyDescent="0.25">
      <c r="B54" s="1">
        <v>2.2680202762530275</v>
      </c>
      <c r="C54" s="1">
        <v>1.4267546954265471</v>
      </c>
      <c r="E54" s="1">
        <f t="shared" ca="1" si="4"/>
        <v>0.14752273923952142</v>
      </c>
      <c r="F54" s="1">
        <f t="shared" ca="1" si="4"/>
        <v>0.83398736468618573</v>
      </c>
      <c r="G54" s="1">
        <f t="shared" ca="1" si="5"/>
        <v>-1.0471173060260635</v>
      </c>
      <c r="H54" s="1">
        <f t="shared" ca="1" si="5"/>
        <v>0.97004257540732819</v>
      </c>
      <c r="I54" s="1">
        <f t="shared" ca="1" si="2"/>
        <v>-1.3801922728241509</v>
      </c>
      <c r="J54" s="1">
        <f t="shared" ca="1" si="3"/>
        <v>-0.52545605578006116</v>
      </c>
      <c r="K54"/>
    </row>
    <row r="55" spans="2:11" ht="12.75" customHeight="1" x14ac:dyDescent="0.25">
      <c r="B55" s="1">
        <v>-2.4909532850673219</v>
      </c>
      <c r="C55" s="1">
        <v>-1.5717296249277652</v>
      </c>
      <c r="E55" s="1">
        <f t="shared" ca="1" si="4"/>
        <v>0.33056203426979924</v>
      </c>
      <c r="F55" s="1">
        <f t="shared" ca="1" si="4"/>
        <v>0.12871141588866575</v>
      </c>
      <c r="G55" s="1">
        <f t="shared" ca="1" si="5"/>
        <v>-0.43836175129767313</v>
      </c>
      <c r="H55" s="1">
        <f t="shared" ca="1" si="5"/>
        <v>-1.1325034571007728</v>
      </c>
      <c r="I55" s="1">
        <f t="shared" ca="1" si="2"/>
        <v>-0.57779916190942138</v>
      </c>
      <c r="J55" s="1">
        <f t="shared" ca="1" si="3"/>
        <v>-0.80209261568104173</v>
      </c>
      <c r="K55"/>
    </row>
    <row r="56" spans="2:11" ht="12.75" customHeight="1" x14ac:dyDescent="0.25">
      <c r="B56" s="1">
        <v>1.6903405250155141</v>
      </c>
      <c r="C56" s="1">
        <v>1.0206649871371836</v>
      </c>
      <c r="E56" s="1">
        <f t="shared" ca="1" si="4"/>
        <v>0.47672481648918774</v>
      </c>
      <c r="F56" s="1">
        <f t="shared" ca="1" si="4"/>
        <v>0.68413827085797407</v>
      </c>
      <c r="G56" s="1">
        <f t="shared" ca="1" si="5"/>
        <v>-5.837537027995382E-2</v>
      </c>
      <c r="H56" s="1">
        <f t="shared" ca="1" si="5"/>
        <v>0.47930247978319052</v>
      </c>
      <c r="I56" s="1">
        <f t="shared" ca="1" si="2"/>
        <v>-7.694384814382528E-2</v>
      </c>
      <c r="J56" s="1">
        <f t="shared" ca="1" si="3"/>
        <v>0.13158683652800202</v>
      </c>
      <c r="K56"/>
    </row>
    <row r="57" spans="2:11" ht="12.75" customHeight="1" x14ac:dyDescent="0.25">
      <c r="B57" s="1">
        <v>-0.18871325592974075</v>
      </c>
      <c r="C57" s="1">
        <v>-0.44015116654835817</v>
      </c>
      <c r="E57" s="1">
        <f t="shared" ca="1" si="4"/>
        <v>0.95194407849524787</v>
      </c>
      <c r="F57" s="1">
        <f t="shared" ca="1" si="4"/>
        <v>0.33257170029878536</v>
      </c>
      <c r="G57" s="1">
        <f t="shared" ca="1" si="5"/>
        <v>1.6640029342696758</v>
      </c>
      <c r="H57" s="1">
        <f t="shared" ca="1" si="5"/>
        <v>-0.43282294797884791</v>
      </c>
      <c r="I57" s="1">
        <f t="shared" ca="1" si="2"/>
        <v>2.1933015323295164</v>
      </c>
      <c r="J57" s="1">
        <f t="shared" ca="1" si="3"/>
        <v>1.2544844569989595</v>
      </c>
      <c r="K57"/>
    </row>
    <row r="58" spans="2:11" ht="12.75" customHeight="1" x14ac:dyDescent="0.25">
      <c r="B58" s="1">
        <v>-0.55902169290101456</v>
      </c>
      <c r="C58" s="1">
        <v>-0.13508112659770249</v>
      </c>
      <c r="E58" s="1">
        <f t="shared" ref="E58:F77" ca="1" si="6">RAND()</f>
        <v>0.48421444069926722</v>
      </c>
      <c r="F58" s="1">
        <f t="shared" ca="1" si="6"/>
        <v>0.2126469753148843</v>
      </c>
      <c r="G58" s="1">
        <f t="shared" ca="1" si="5"/>
        <v>-3.957886013599296E-2</v>
      </c>
      <c r="H58" s="1">
        <f t="shared" ca="1" si="5"/>
        <v>-0.79727049761510405</v>
      </c>
      <c r="I58" s="1">
        <f t="shared" ca="1" si="2"/>
        <v>-5.2168402348538409E-2</v>
      </c>
      <c r="J58" s="1">
        <f t="shared" ca="1" si="3"/>
        <v>-0.33537464925876842</v>
      </c>
      <c r="K58"/>
    </row>
    <row r="59" spans="2:11" ht="12.75" customHeight="1" x14ac:dyDescent="0.25">
      <c r="B59" s="1">
        <v>-0.35759128257269324</v>
      </c>
      <c r="C59" s="1">
        <v>-0.81563796218999118</v>
      </c>
      <c r="E59" s="1">
        <f t="shared" ca="1" si="6"/>
        <v>0.23074365661611029</v>
      </c>
      <c r="F59" s="1">
        <f t="shared" ca="1" si="6"/>
        <v>0.18617658399272297</v>
      </c>
      <c r="G59" s="1">
        <f t="shared" ca="1" si="5"/>
        <v>-0.73639998590175582</v>
      </c>
      <c r="H59" s="1">
        <f t="shared" ca="1" si="5"/>
        <v>-0.89207418995162802</v>
      </c>
      <c r="I59" s="1">
        <f t="shared" ca="1" si="2"/>
        <v>-0.97063964505245104</v>
      </c>
      <c r="J59" s="1">
        <f t="shared" ca="1" si="3"/>
        <v>-0.96514779022420494</v>
      </c>
      <c r="K59"/>
    </row>
    <row r="60" spans="2:11" ht="12.75" customHeight="1" x14ac:dyDescent="0.25">
      <c r="B60" s="1">
        <v>-1.869170040986724</v>
      </c>
      <c r="C60" s="1">
        <v>-1.5359976268491045</v>
      </c>
      <c r="E60" s="1">
        <f t="shared" ca="1" si="6"/>
        <v>0.50159637913856769</v>
      </c>
      <c r="F60" s="1">
        <f t="shared" ca="1" si="6"/>
        <v>0.71211012551517561</v>
      </c>
      <c r="G60" s="1">
        <f t="shared" ca="1" si="5"/>
        <v>4.0015397647287397E-3</v>
      </c>
      <c r="H60" s="1">
        <f t="shared" ca="1" si="5"/>
        <v>0.55955977426566261</v>
      </c>
      <c r="I60" s="1">
        <f t="shared" ca="1" si="2"/>
        <v>5.274379700243163E-3</v>
      </c>
      <c r="J60" s="1">
        <f t="shared" ca="1" si="3"/>
        <v>0.2151158040240698</v>
      </c>
      <c r="K60"/>
    </row>
    <row r="61" spans="2:11" ht="12.75" customHeight="1" x14ac:dyDescent="0.25">
      <c r="B61" s="1">
        <v>0.85479556247119148</v>
      </c>
      <c r="C61" s="1">
        <v>0.62570568885397537</v>
      </c>
      <c r="E61" s="1">
        <f t="shared" ca="1" si="6"/>
        <v>0.279320415419406</v>
      </c>
      <c r="F61" s="1">
        <f t="shared" ca="1" si="6"/>
        <v>0.3100317520166338</v>
      </c>
      <c r="G61" s="1">
        <f t="shared" ca="1" si="5"/>
        <v>-0.58486152515225587</v>
      </c>
      <c r="H61" s="1">
        <f t="shared" ca="1" si="5"/>
        <v>-0.49576034765581245</v>
      </c>
      <c r="I61" s="1">
        <f t="shared" ca="1" si="2"/>
        <v>-0.77089868827666863</v>
      </c>
      <c r="J61" s="1">
        <f t="shared" ca="1" si="3"/>
        <v>-0.68604825465981534</v>
      </c>
      <c r="K61"/>
    </row>
    <row r="62" spans="2:11" ht="12.75" customHeight="1" x14ac:dyDescent="0.25">
      <c r="B62" s="1">
        <v>-1.1694230011304345</v>
      </c>
      <c r="C62" s="1">
        <v>-0.99295597440727701</v>
      </c>
      <c r="E62" s="1">
        <f t="shared" ca="1" si="6"/>
        <v>0.70959253221868446</v>
      </c>
      <c r="F62" s="1">
        <f t="shared" ca="1" si="6"/>
        <v>8.4429212921240948E-2</v>
      </c>
      <c r="G62" s="1">
        <f t="shared" ca="1" si="5"/>
        <v>0.55219474324007911</v>
      </c>
      <c r="H62" s="1">
        <f t="shared" ca="1" si="5"/>
        <v>-1.3758811700291858</v>
      </c>
      <c r="I62" s="1">
        <f t="shared" ca="1" si="2"/>
        <v>0.72784101010274305</v>
      </c>
      <c r="J62" s="1">
        <f t="shared" ca="1" si="3"/>
        <v>-4.9915451237976582E-2</v>
      </c>
      <c r="K62"/>
    </row>
    <row r="63" spans="2:11" ht="12.75" customHeight="1" x14ac:dyDescent="0.25">
      <c r="B63" s="1">
        <v>7.8405240186056283E-2</v>
      </c>
      <c r="C63" s="1">
        <v>-1.6876988457364121E-2</v>
      </c>
      <c r="E63" s="1">
        <f t="shared" ca="1" si="6"/>
        <v>0.66472230280779121</v>
      </c>
      <c r="F63" s="1">
        <f t="shared" ca="1" si="6"/>
        <v>0.46255877897411957</v>
      </c>
      <c r="G63" s="1">
        <f t="shared" ca="1" si="5"/>
        <v>0.42538588436676866</v>
      </c>
      <c r="H63" s="1">
        <f t="shared" ca="1" si="5"/>
        <v>-9.3989424027324561E-2</v>
      </c>
      <c r="I63" s="1">
        <f t="shared" ca="1" si="2"/>
        <v>0.56069583340156182</v>
      </c>
      <c r="J63" s="1">
        <f t="shared" ca="1" si="3"/>
        <v>0.32699877117403853</v>
      </c>
      <c r="K63"/>
    </row>
    <row r="64" spans="2:11" ht="12.75" customHeight="1" x14ac:dyDescent="0.25">
      <c r="B64" s="1">
        <v>-1.2440088570369552</v>
      </c>
      <c r="C64" s="1">
        <v>-1.0825311580408521</v>
      </c>
      <c r="E64" s="1">
        <f t="shared" ca="1" si="6"/>
        <v>0.74960454765764184</v>
      </c>
      <c r="F64" s="1">
        <f t="shared" ca="1" si="6"/>
        <v>0.37694852425933023</v>
      </c>
      <c r="G64" s="1">
        <f t="shared" ca="1" si="5"/>
        <v>0.67324583667988935</v>
      </c>
      <c r="H64" s="1">
        <f t="shared" ca="1" si="5"/>
        <v>-0.31350496584763093</v>
      </c>
      <c r="I64" s="1">
        <f t="shared" ca="1" si="2"/>
        <v>0.88739694793420298</v>
      </c>
      <c r="J64" s="1">
        <f t="shared" ca="1" si="3"/>
        <v>0.45519924344396534</v>
      </c>
      <c r="K64"/>
    </row>
    <row r="65" spans="2:11" ht="12.75" customHeight="1" x14ac:dyDescent="0.25">
      <c r="B65" s="1">
        <v>1.6880155883278078</v>
      </c>
      <c r="C65" s="1">
        <v>1.1071481072786382</v>
      </c>
      <c r="E65" s="1">
        <f t="shared" ca="1" si="6"/>
        <v>0.9222524108701895</v>
      </c>
      <c r="F65" s="1">
        <f t="shared" ca="1" si="6"/>
        <v>0.62012305812279012</v>
      </c>
      <c r="G65" s="1">
        <f t="shared" ca="1" si="5"/>
        <v>1.4203865432884506</v>
      </c>
      <c r="H65" s="1">
        <f t="shared" ca="1" si="5"/>
        <v>0.30580399864674424</v>
      </c>
      <c r="I65" s="1">
        <f t="shared" ca="1" si="2"/>
        <v>1.872193803108942</v>
      </c>
      <c r="J65" s="1">
        <f t="shared" ca="1" si="3"/>
        <v>1.3263027262795306</v>
      </c>
      <c r="K65"/>
    </row>
    <row r="66" spans="2:11" ht="12.75" customHeight="1" x14ac:dyDescent="0.25">
      <c r="B66" s="1">
        <v>-0.81140340958315349</v>
      </c>
      <c r="C66" s="1">
        <v>-0.52544391175154548</v>
      </c>
      <c r="E66" s="1">
        <f t="shared" ca="1" si="6"/>
        <v>0.15177128136388773</v>
      </c>
      <c r="F66" s="1">
        <f t="shared" ca="1" si="6"/>
        <v>0.61206713271208424</v>
      </c>
      <c r="G66" s="1">
        <f t="shared" ca="1" si="5"/>
        <v>-1.0288661799216736</v>
      </c>
      <c r="H66" s="1">
        <f t="shared" ca="1" si="5"/>
        <v>0.28471077543092155</v>
      </c>
      <c r="I66" s="1">
        <f t="shared" ca="1" si="2"/>
        <v>-1.3561356909353295</v>
      </c>
      <c r="J66" s="1">
        <f t="shared" ca="1" si="3"/>
        <v>-0.7691906856682833</v>
      </c>
      <c r="K66"/>
    </row>
    <row r="67" spans="2:11" ht="12.75" customHeight="1" x14ac:dyDescent="0.25">
      <c r="B67" s="1">
        <v>1.4441216672806283</v>
      </c>
      <c r="C67" s="1">
        <v>1.4884152250268614</v>
      </c>
      <c r="E67" s="1">
        <f t="shared" ca="1" si="6"/>
        <v>0.43139480098885497</v>
      </c>
      <c r="F67" s="1">
        <f t="shared" ca="1" si="6"/>
        <v>0.6564474535742324</v>
      </c>
      <c r="G67" s="1">
        <f t="shared" ca="1" si="5"/>
        <v>-0.17282421582167265</v>
      </c>
      <c r="H67" s="1">
        <f t="shared" ca="1" si="5"/>
        <v>0.40278677245579458</v>
      </c>
      <c r="I67" s="1">
        <f t="shared" ca="1" si="2"/>
        <v>-0.22779744529217891</v>
      </c>
      <c r="J67" s="1">
        <f t="shared" ca="1" si="3"/>
        <v>5.0922442391807266E-3</v>
      </c>
      <c r="K67"/>
    </row>
    <row r="68" spans="2:11" ht="12.75" customHeight="1" x14ac:dyDescent="0.25">
      <c r="B68" s="1">
        <v>-1.924645410691457</v>
      </c>
      <c r="C68" s="1">
        <v>-1.7219135710392568</v>
      </c>
      <c r="E68" s="1">
        <f t="shared" ca="1" si="6"/>
        <v>0.5187647201346105</v>
      </c>
      <c r="F68" s="1">
        <f t="shared" ca="1" si="6"/>
        <v>0.54977790121988523</v>
      </c>
      <c r="G68" s="1">
        <f t="shared" ca="1" si="5"/>
        <v>4.705353532059002E-2</v>
      </c>
      <c r="H68" s="1">
        <f t="shared" ca="1" si="5"/>
        <v>0.12510023461561931</v>
      </c>
      <c r="I68" s="1">
        <f t="shared" ca="1" si="2"/>
        <v>6.2020678566571341E-2</v>
      </c>
      <c r="J68" s="1">
        <f t="shared" ca="1" si="3"/>
        <v>8.7434754260186973E-2</v>
      </c>
      <c r="K68"/>
    </row>
    <row r="69" spans="2:11" ht="12.75" customHeight="1" x14ac:dyDescent="0.25">
      <c r="B69" s="1">
        <v>1.7678007171937442</v>
      </c>
      <c r="C69" s="1">
        <v>0.88866097540671563</v>
      </c>
      <c r="E69" s="1">
        <f t="shared" ca="1" si="6"/>
        <v>0.9285306959185724</v>
      </c>
      <c r="F69" s="1">
        <f t="shared" ca="1" si="6"/>
        <v>0.58389644524758844</v>
      </c>
      <c r="G69" s="1">
        <f t="shared" ca="1" si="5"/>
        <v>1.4649351628360947</v>
      </c>
      <c r="H69" s="1">
        <f t="shared" ca="1" si="5"/>
        <v>0.21187172562998599</v>
      </c>
      <c r="I69" s="1">
        <f t="shared" ca="1" si="2"/>
        <v>1.9309127834092361</v>
      </c>
      <c r="J69" s="1">
        <f t="shared" ca="1" si="3"/>
        <v>1.3287332099102818</v>
      </c>
      <c r="K69"/>
    </row>
    <row r="70" spans="2:11" ht="12.75" customHeight="1" x14ac:dyDescent="0.25">
      <c r="B70" s="1">
        <v>0.52470546780836269</v>
      </c>
      <c r="C70" s="1">
        <v>0.32096532061707217</v>
      </c>
      <c r="E70" s="1">
        <f t="shared" ca="1" si="6"/>
        <v>0.56985051600582548</v>
      </c>
      <c r="F70" s="1">
        <f t="shared" ca="1" si="6"/>
        <v>0.28723205962850007</v>
      </c>
      <c r="G70" s="1">
        <f t="shared" ca="1" si="5"/>
        <v>0.17599360310938864</v>
      </c>
      <c r="H70" s="1">
        <f t="shared" ca="1" si="5"/>
        <v>-0.56148915814330302</v>
      </c>
      <c r="I70" s="1">
        <f t="shared" ca="1" si="2"/>
        <v>0.23197497518201898</v>
      </c>
      <c r="J70" s="1">
        <f t="shared" ca="1" si="3"/>
        <v>-6.243482026303232E-2</v>
      </c>
      <c r="K70"/>
    </row>
    <row r="71" spans="2:11" ht="12.75" customHeight="1" x14ac:dyDescent="0.25">
      <c r="B71" s="1">
        <v>1.7496040951935852</v>
      </c>
      <c r="C71" s="1">
        <v>1.5019125599870726</v>
      </c>
      <c r="E71" s="1">
        <f t="shared" ca="1" si="6"/>
        <v>8.1724013613197921E-2</v>
      </c>
      <c r="F71" s="1">
        <f t="shared" ca="1" si="6"/>
        <v>0.73500329334071379</v>
      </c>
      <c r="G71" s="1">
        <f t="shared" ca="1" si="5"/>
        <v>-1.3935682320758025</v>
      </c>
      <c r="H71" s="1">
        <f t="shared" ca="1" si="5"/>
        <v>0.62801606913500307</v>
      </c>
      <c r="I71" s="1">
        <f t="shared" ca="1" si="2"/>
        <v>-1.8368449212856015</v>
      </c>
      <c r="J71" s="1">
        <f t="shared" ca="1" si="3"/>
        <v>-0.95014145875718437</v>
      </c>
      <c r="K71"/>
    </row>
    <row r="72" spans="2:11" ht="12.75" customHeight="1" x14ac:dyDescent="0.25">
      <c r="B72" s="1">
        <v>-2.229954643263464</v>
      </c>
      <c r="C72" s="1">
        <v>-1.286763967345069</v>
      </c>
      <c r="E72" s="1">
        <f t="shared" ca="1" si="6"/>
        <v>0.11555922870073354</v>
      </c>
      <c r="F72" s="1">
        <f t="shared" ca="1" si="6"/>
        <v>0.17191415348135308</v>
      </c>
      <c r="G72" s="1">
        <f t="shared" ca="1" si="5"/>
        <v>-1.1974827236920242</v>
      </c>
      <c r="H72" s="1">
        <f t="shared" ca="1" si="5"/>
        <v>-0.94662812539714425</v>
      </c>
      <c r="I72" s="1">
        <f t="shared" ca="1" si="2"/>
        <v>-1.5783870561289446</v>
      </c>
      <c r="J72" s="1">
        <f t="shared" ca="1" si="3"/>
        <v>-1.3787714782624092</v>
      </c>
      <c r="K72"/>
    </row>
    <row r="73" spans="2:11" ht="12.75" customHeight="1" x14ac:dyDescent="0.25">
      <c r="B73" s="1">
        <v>-1.1088568507129866</v>
      </c>
      <c r="C73" s="1">
        <v>-0.42730615427781365</v>
      </c>
      <c r="E73" s="1">
        <f t="shared" ca="1" si="6"/>
        <v>6.0012952202514791E-2</v>
      </c>
      <c r="F73" s="1">
        <f t="shared" ca="1" si="6"/>
        <v>0.79623261584418836</v>
      </c>
      <c r="G73" s="1">
        <f t="shared" ca="1" si="5"/>
        <v>-1.5546648741007048</v>
      </c>
      <c r="H73" s="1">
        <f t="shared" ca="1" si="5"/>
        <v>0.82823969370428008</v>
      </c>
      <c r="I73" s="1">
        <f t="shared" ca="1" si="2"/>
        <v>-2.0491843976948991</v>
      </c>
      <c r="J73" s="1">
        <f t="shared" ca="1" si="3"/>
        <v>-1.0116919885494076</v>
      </c>
      <c r="K73"/>
    </row>
    <row r="74" spans="2:11" ht="12.75" customHeight="1" x14ac:dyDescent="0.25">
      <c r="B74" s="1">
        <v>0.1057445594252464</v>
      </c>
      <c r="C74" s="1">
        <v>0.21272321908750139</v>
      </c>
      <c r="E74" s="1">
        <f t="shared" ca="1" si="6"/>
        <v>0.42381342487526119</v>
      </c>
      <c r="F74" s="1">
        <f t="shared" ca="1" si="6"/>
        <v>0.68645476343367773</v>
      </c>
      <c r="G74" s="1">
        <f t="shared" ca="1" si="5"/>
        <v>-0.19214726853237812</v>
      </c>
      <c r="H74" s="1">
        <f t="shared" ca="1" si="5"/>
        <v>0.48582609210396688</v>
      </c>
      <c r="I74" s="1">
        <f t="shared" ca="1" si="2"/>
        <v>-0.25326692028338454</v>
      </c>
      <c r="J74" s="1">
        <f t="shared" ca="1" si="3"/>
        <v>2.0040396523589327E-2</v>
      </c>
      <c r="K74"/>
    </row>
    <row r="75" spans="2:11" ht="12.75" customHeight="1" x14ac:dyDescent="0.25">
      <c r="B75" s="1">
        <v>-0.46025513151419001</v>
      </c>
      <c r="C75" s="1">
        <v>-0.46770779347943359</v>
      </c>
      <c r="E75" s="1">
        <f t="shared" ca="1" si="6"/>
        <v>0.30844875360087898</v>
      </c>
      <c r="F75" s="1">
        <f t="shared" ca="1" si="6"/>
        <v>0.79714541460891863</v>
      </c>
      <c r="G75" s="1">
        <f t="shared" ca="1" si="5"/>
        <v>-0.50025219957010658</v>
      </c>
      <c r="H75" s="1">
        <f t="shared" ca="1" si="5"/>
        <v>0.83146822598609627</v>
      </c>
      <c r="I75" s="1">
        <f t="shared" ca="1" si="2"/>
        <v>-0.65937619055334429</v>
      </c>
      <c r="J75" s="1">
        <f t="shared" ca="1" si="3"/>
        <v>-0.11178818097965515</v>
      </c>
      <c r="K75"/>
    </row>
    <row r="76" spans="2:11" ht="12.75" customHeight="1" x14ac:dyDescent="0.25">
      <c r="B76" s="1">
        <v>-0.49797301534109972</v>
      </c>
      <c r="C76" s="1">
        <v>-6.8610076337362713E-2</v>
      </c>
      <c r="E76" s="1">
        <f t="shared" ca="1" si="6"/>
        <v>4.8209957919056468E-3</v>
      </c>
      <c r="F76" s="1">
        <f t="shared" ca="1" si="6"/>
        <v>0.67275557376417583</v>
      </c>
      <c r="G76" s="1">
        <f t="shared" ca="1" si="5"/>
        <v>-2.5884107996388099</v>
      </c>
      <c r="H76" s="1">
        <f t="shared" ca="1" si="5"/>
        <v>0.44753495896883871</v>
      </c>
      <c r="I76" s="1">
        <f t="shared" ca="1" si="2"/>
        <v>-3.4117520205201775</v>
      </c>
      <c r="J76" s="1">
        <f t="shared" ca="1" si="3"/>
        <v>-2.0367967066244628</v>
      </c>
      <c r="K76"/>
    </row>
    <row r="77" spans="2:11" ht="12.75" customHeight="1" x14ac:dyDescent="0.25">
      <c r="B77" s="1">
        <v>0.79079386453383804</v>
      </c>
      <c r="C77" s="1">
        <v>0.46268320051925355</v>
      </c>
      <c r="E77" s="1">
        <f t="shared" ca="1" si="6"/>
        <v>0.44348818240177301</v>
      </c>
      <c r="F77" s="1">
        <f t="shared" ca="1" si="6"/>
        <v>0.73110748205608023</v>
      </c>
      <c r="G77" s="1">
        <f t="shared" ca="1" si="5"/>
        <v>-0.1421312120275797</v>
      </c>
      <c r="H77" s="1">
        <f t="shared" ca="1" si="5"/>
        <v>0.61616589383236964</v>
      </c>
      <c r="I77" s="1">
        <f t="shared" ca="1" si="2"/>
        <v>-0.18734137946022425</v>
      </c>
      <c r="J77" s="1">
        <f t="shared" ca="1" si="3"/>
        <v>0.11198247669442422</v>
      </c>
      <c r="K77"/>
    </row>
    <row r="78" spans="2:11" ht="12.75" customHeight="1" x14ac:dyDescent="0.25">
      <c r="B78" s="1">
        <v>2.3837571827593971</v>
      </c>
      <c r="C78" s="1">
        <v>2.0486350330781202</v>
      </c>
      <c r="E78" s="1">
        <f t="shared" ref="E78:F97" ca="1" si="7">RAND()</f>
        <v>0.32515595311324019</v>
      </c>
      <c r="F78" s="1">
        <f t="shared" ca="1" si="7"/>
        <v>5.1751848673827761E-3</v>
      </c>
      <c r="G78" s="1">
        <f t="shared" ca="1" si="5"/>
        <v>-0.45332892682403225</v>
      </c>
      <c r="H78" s="1">
        <f t="shared" ca="1" si="5"/>
        <v>-2.5638988705246728</v>
      </c>
      <c r="I78" s="1">
        <f t="shared" ca="1" si="2"/>
        <v>-0.59752720946302518</v>
      </c>
      <c r="J78" s="1">
        <f t="shared" ca="1" si="3"/>
        <v>-1.3564070095178336</v>
      </c>
      <c r="K78"/>
    </row>
    <row r="79" spans="2:11" ht="12.75" customHeight="1" x14ac:dyDescent="0.25">
      <c r="B79" s="1">
        <v>-6.1619822322702696E-2</v>
      </c>
      <c r="C79" s="1">
        <v>0.38090069634141838</v>
      </c>
      <c r="E79" s="1">
        <f t="shared" ca="1" si="7"/>
        <v>0.20763217046072535</v>
      </c>
      <c r="F79" s="1">
        <f t="shared" ca="1" si="7"/>
        <v>0.28663574774899248</v>
      </c>
      <c r="G79" s="1">
        <f t="shared" ca="1" si="5"/>
        <v>-0.81466456669076115</v>
      </c>
      <c r="H79" s="1">
        <f t="shared" ca="1" si="5"/>
        <v>-0.56323996038772195</v>
      </c>
      <c r="I79" s="1">
        <f t="shared" ca="1" si="2"/>
        <v>-1.0737992137265246</v>
      </c>
      <c r="J79" s="1">
        <f t="shared" ca="1" si="3"/>
        <v>-0.90744118870501578</v>
      </c>
      <c r="K79"/>
    </row>
    <row r="80" spans="2:11" ht="12.75" customHeight="1" x14ac:dyDescent="0.25">
      <c r="B80" s="1">
        <v>-0.11516160527487042</v>
      </c>
      <c r="C80" s="1">
        <v>0.76865762821544725</v>
      </c>
      <c r="E80" s="1">
        <f t="shared" ca="1" si="7"/>
        <v>0.45555666056086763</v>
      </c>
      <c r="F80" s="1">
        <f t="shared" ca="1" si="7"/>
        <v>0.85095000204970928</v>
      </c>
      <c r="G80" s="1">
        <f t="shared" ca="1" si="5"/>
        <v>-0.11163436735588954</v>
      </c>
      <c r="H80" s="1">
        <f t="shared" ca="1" si="5"/>
        <v>1.0405165137910952</v>
      </c>
      <c r="I80" s="1">
        <f t="shared" ca="1" si="2"/>
        <v>-0.1471438685231474</v>
      </c>
      <c r="J80" s="1">
        <f t="shared" ca="1" si="3"/>
        <v>0.29852501461103875</v>
      </c>
      <c r="K80"/>
    </row>
    <row r="81" spans="2:11" ht="12.75" customHeight="1" x14ac:dyDescent="0.25">
      <c r="B81" s="1">
        <v>-0.61259110776836112</v>
      </c>
      <c r="C81" s="1">
        <v>7.5239851999726326E-2</v>
      </c>
      <c r="E81" s="1">
        <f t="shared" ca="1" si="7"/>
        <v>9.5313672133009453E-3</v>
      </c>
      <c r="F81" s="1">
        <f t="shared" ca="1" si="7"/>
        <v>0.88496772008114699</v>
      </c>
      <c r="G81" s="1">
        <f t="shared" ca="1" si="5"/>
        <v>-2.3443018947736221</v>
      </c>
      <c r="H81" s="1">
        <f t="shared" ca="1" si="5"/>
        <v>1.2001925711062575</v>
      </c>
      <c r="I81" s="1">
        <f t="shared" ca="1" si="2"/>
        <v>-3.089995114886424</v>
      </c>
      <c r="J81" s="1">
        <f t="shared" ca="1" si="3"/>
        <v>-1.5439788124723655</v>
      </c>
      <c r="K81"/>
    </row>
    <row r="82" spans="2:11" ht="12.75" customHeight="1" x14ac:dyDescent="0.25">
      <c r="B82" s="1">
        <v>-0.51982936369443467</v>
      </c>
      <c r="C82" s="1">
        <v>0.2873415311558859</v>
      </c>
      <c r="E82" s="1">
        <f t="shared" ca="1" si="7"/>
        <v>0.36866840586767524</v>
      </c>
      <c r="F82" s="1">
        <f t="shared" ca="1" si="7"/>
        <v>0.33171583305538987</v>
      </c>
      <c r="G82" s="1">
        <f t="shared" ref="G82:H117" ca="1" si="8">NORMSINV(E82)</f>
        <v>-0.3353821759024706</v>
      </c>
      <c r="H82" s="1">
        <f t="shared" ca="1" si="8"/>
        <v>-0.43518015485266287</v>
      </c>
      <c r="I82" s="1">
        <f t="shared" ref="I82:I113" ca="1" si="9">$H$9*G82+$I$9*H82</f>
        <v>-0.4420630668213007</v>
      </c>
      <c r="J82" s="1">
        <f t="shared" ref="J82:J117" ca="1" si="10">$H$10*G82+$I$10*H82</f>
        <v>-0.45049542830961953</v>
      </c>
      <c r="K82"/>
    </row>
    <row r="83" spans="2:11" ht="12.75" customHeight="1" x14ac:dyDescent="0.25">
      <c r="B83" s="1">
        <v>-0.64216244548703705</v>
      </c>
      <c r="C83" s="1">
        <v>-0.25971884146136426</v>
      </c>
      <c r="E83" s="1">
        <f t="shared" ca="1" si="7"/>
        <v>8.3559237475612447E-2</v>
      </c>
      <c r="F83" s="1">
        <f t="shared" ca="1" si="7"/>
        <v>0.12615647079320647</v>
      </c>
      <c r="G83" s="1">
        <f t="shared" ca="1" si="8"/>
        <v>-1.3815221408104383</v>
      </c>
      <c r="H83" s="1">
        <f t="shared" ca="1" si="8"/>
        <v>-1.144749496149384</v>
      </c>
      <c r="I83" s="1">
        <f t="shared" ca="1" si="9"/>
        <v>-1.8209671184964493</v>
      </c>
      <c r="J83" s="1">
        <f t="shared" ca="1" si="10"/>
        <v>-1.6105871325294008</v>
      </c>
      <c r="K83"/>
    </row>
    <row r="84" spans="2:11" ht="12.75" customHeight="1" x14ac:dyDescent="0.25">
      <c r="B84" s="1">
        <v>-0.44062232880286439</v>
      </c>
      <c r="C84" s="1">
        <v>-0.56810047935882557</v>
      </c>
      <c r="E84" s="1">
        <f t="shared" ca="1" si="7"/>
        <v>0.11314800936103264</v>
      </c>
      <c r="F84" s="1">
        <f t="shared" ca="1" si="7"/>
        <v>0.18084551869383769</v>
      </c>
      <c r="G84" s="1">
        <f t="shared" ca="1" si="8"/>
        <v>-1.2099553701712311</v>
      </c>
      <c r="H84" s="1">
        <f t="shared" ca="1" si="8"/>
        <v>-0.91214757413933056</v>
      </c>
      <c r="I84" s="1">
        <f t="shared" ca="1" si="9"/>
        <v>-1.5948270960301094</v>
      </c>
      <c r="J84" s="1">
        <f t="shared" ca="1" si="10"/>
        <v>-1.3763565310770309</v>
      </c>
      <c r="K84"/>
    </row>
    <row r="85" spans="2:11" ht="12.75" customHeight="1" x14ac:dyDescent="0.25">
      <c r="B85" s="1">
        <v>0.18434868840332719</v>
      </c>
      <c r="C85" s="1">
        <v>-0.49623161051711384</v>
      </c>
      <c r="E85" s="1">
        <f t="shared" ca="1" si="7"/>
        <v>0.58044053883500724</v>
      </c>
      <c r="F85" s="1">
        <f t="shared" ca="1" si="7"/>
        <v>0.62462620991303042</v>
      </c>
      <c r="G85" s="1">
        <f t="shared" ca="1" si="8"/>
        <v>0.20302061112147932</v>
      </c>
      <c r="H85" s="1">
        <f t="shared" ca="1" si="8"/>
        <v>0.31765377286296331</v>
      </c>
      <c r="I85" s="1">
        <f t="shared" ca="1" si="9"/>
        <v>0.2675989376561102</v>
      </c>
      <c r="J85" s="1">
        <f t="shared" ca="1" si="10"/>
        <v>0.29321763388808153</v>
      </c>
      <c r="K85"/>
    </row>
    <row r="86" spans="2:11" ht="12.75" customHeight="1" x14ac:dyDescent="0.25">
      <c r="B86" s="1">
        <v>0.85441186067113795</v>
      </c>
      <c r="C86" s="1">
        <v>0.61526325238629709</v>
      </c>
      <c r="E86" s="1">
        <f t="shared" ca="1" si="7"/>
        <v>0.69118663039312644</v>
      </c>
      <c r="F86" s="1">
        <f t="shared" ca="1" si="7"/>
        <v>0.73057122328519764</v>
      </c>
      <c r="G86" s="1">
        <f t="shared" ca="1" si="8"/>
        <v>0.49921668827839127</v>
      </c>
      <c r="H86" s="1">
        <f t="shared" ca="1" si="8"/>
        <v>0.61454150728207657</v>
      </c>
      <c r="I86" s="1">
        <f t="shared" ca="1" si="9"/>
        <v>0.65801129602335917</v>
      </c>
      <c r="J86" s="1">
        <f t="shared" ca="1" si="10"/>
        <v>0.65799260672115734</v>
      </c>
      <c r="K86"/>
    </row>
    <row r="87" spans="2:11" ht="12.75" customHeight="1" x14ac:dyDescent="0.25">
      <c r="B87" s="1">
        <v>1.1941045547346256</v>
      </c>
      <c r="C87" s="1">
        <v>0.33359391673300742</v>
      </c>
      <c r="E87" s="1">
        <f t="shared" ca="1" si="7"/>
        <v>0.53653917205064583</v>
      </c>
      <c r="F87" s="1">
        <f t="shared" ca="1" si="7"/>
        <v>0.53243437427589291</v>
      </c>
      <c r="G87" s="1">
        <f t="shared" ca="1" si="8"/>
        <v>9.1718553582835718E-2</v>
      </c>
      <c r="H87" s="1">
        <f t="shared" ca="1" si="8"/>
        <v>8.1390691764246487E-2</v>
      </c>
      <c r="I87" s="1">
        <f t="shared" ca="1" si="9"/>
        <v>0.12089308256212394</v>
      </c>
      <c r="J87" s="1">
        <f t="shared" ca="1" si="10"/>
        <v>0.10896584062003944</v>
      </c>
      <c r="K87"/>
    </row>
    <row r="88" spans="2:11" ht="12.75" customHeight="1" x14ac:dyDescent="0.25">
      <c r="B88" s="1">
        <v>0.44088673459422517</v>
      </c>
      <c r="C88" s="1">
        <v>-0.53406261341998607</v>
      </c>
      <c r="E88" s="1">
        <f t="shared" ca="1" si="7"/>
        <v>0.78611176836261187</v>
      </c>
      <c r="F88" s="1">
        <f t="shared" ca="1" si="7"/>
        <v>0.18742098017356179</v>
      </c>
      <c r="G88" s="1">
        <f t="shared" ca="1" si="8"/>
        <v>0.79300233342804871</v>
      </c>
      <c r="H88" s="1">
        <f t="shared" ca="1" si="8"/>
        <v>-0.88744017774721073</v>
      </c>
      <c r="I88" s="1">
        <f t="shared" ca="1" si="9"/>
        <v>1.0452464939985158</v>
      </c>
      <c r="J88" s="1">
        <f t="shared" ca="1" si="10"/>
        <v>0.34012432479105664</v>
      </c>
      <c r="K88"/>
    </row>
    <row r="89" spans="2:11" ht="12.75" customHeight="1" x14ac:dyDescent="0.25">
      <c r="B89" s="1">
        <v>0.42013512140952913</v>
      </c>
      <c r="C89" s="1">
        <v>0.53058240297186043</v>
      </c>
      <c r="E89" s="1">
        <f t="shared" ca="1" si="7"/>
        <v>0.60509216361349849</v>
      </c>
      <c r="F89" s="1">
        <f t="shared" ca="1" si="7"/>
        <v>3.4683817100342629E-2</v>
      </c>
      <c r="G89" s="1">
        <f t="shared" ca="1" si="8"/>
        <v>0.26654997985773443</v>
      </c>
      <c r="H89" s="1">
        <f t="shared" ca="1" si="8"/>
        <v>-1.8160178488253853</v>
      </c>
      <c r="I89" s="1">
        <f t="shared" ca="1" si="9"/>
        <v>0.35133620694062051</v>
      </c>
      <c r="J89" s="1">
        <f t="shared" ca="1" si="10"/>
        <v>-0.45989464511756717</v>
      </c>
      <c r="K89"/>
    </row>
    <row r="90" spans="2:11" ht="12.75" customHeight="1" x14ac:dyDescent="0.25">
      <c r="B90" s="1">
        <v>1.0772121615364401</v>
      </c>
      <c r="C90" s="1">
        <v>0.59723323487260671</v>
      </c>
      <c r="E90" s="1">
        <f t="shared" ca="1" si="7"/>
        <v>0.25313584180596582</v>
      </c>
      <c r="F90" s="1">
        <f t="shared" ca="1" si="7"/>
        <v>7.8613349009349465E-2</v>
      </c>
      <c r="G90" s="1">
        <f t="shared" ca="1" si="8"/>
        <v>-0.66465421631728139</v>
      </c>
      <c r="H90" s="1">
        <f t="shared" ca="1" si="8"/>
        <v>-1.4144606337304964</v>
      </c>
      <c r="I90" s="1">
        <f t="shared" ca="1" si="9"/>
        <v>-0.87607244019541586</v>
      </c>
      <c r="J90" s="1">
        <f t="shared" ca="1" si="10"/>
        <v>-1.101639450806035</v>
      </c>
      <c r="K90"/>
    </row>
    <row r="91" spans="2:11" ht="12.75" customHeight="1" x14ac:dyDescent="0.25">
      <c r="B91" s="1">
        <v>-1.2766778685389948</v>
      </c>
      <c r="C91" s="1">
        <v>-1.3817490113927084</v>
      </c>
      <c r="E91" s="1">
        <f t="shared" ca="1" si="7"/>
        <v>0.50862818861567838</v>
      </c>
      <c r="F91" s="1">
        <f t="shared" ca="1" si="7"/>
        <v>0.74969351061116518</v>
      </c>
      <c r="G91" s="1">
        <f t="shared" ca="1" si="8"/>
        <v>2.1629347896151816E-2</v>
      </c>
      <c r="H91" s="1">
        <f t="shared" ca="1" si="8"/>
        <v>0.67352558286843001</v>
      </c>
      <c r="I91" s="1">
        <f t="shared" ca="1" si="9"/>
        <v>2.8509373936133748E-2</v>
      </c>
      <c r="J91" s="1">
        <f t="shared" ca="1" si="10"/>
        <v>0.27325820552154301</v>
      </c>
      <c r="K91"/>
    </row>
    <row r="92" spans="2:11" ht="12.75" customHeight="1" x14ac:dyDescent="0.25">
      <c r="B92" s="1">
        <v>1.5310706995687815</v>
      </c>
      <c r="C92" s="1">
        <v>0.91260983953178865</v>
      </c>
      <c r="E92" s="1">
        <f t="shared" ca="1" si="7"/>
        <v>9.2959492837712654E-2</v>
      </c>
      <c r="F92" s="1">
        <f t="shared" ca="1" si="7"/>
        <v>0.66569666725365573</v>
      </c>
      <c r="G92" s="1">
        <f t="shared" ca="1" si="8"/>
        <v>-1.322748629757404</v>
      </c>
      <c r="H92" s="1">
        <f t="shared" ca="1" si="8"/>
        <v>0.4280610608874636</v>
      </c>
      <c r="I92" s="1">
        <f t="shared" ca="1" si="9"/>
        <v>-1.7434984859609044</v>
      </c>
      <c r="J92" s="1">
        <f t="shared" ca="1" si="10"/>
        <v>-0.96543296836464021</v>
      </c>
      <c r="K92"/>
    </row>
    <row r="93" spans="2:11" ht="12.75" customHeight="1" x14ac:dyDescent="0.25">
      <c r="B93" s="1">
        <v>0.29226752310206117</v>
      </c>
      <c r="C93" s="1">
        <v>-0.3007680414706298</v>
      </c>
      <c r="E93" s="1">
        <f t="shared" ca="1" si="7"/>
        <v>0.67929609354331699</v>
      </c>
      <c r="F93" s="1">
        <f t="shared" ca="1" si="7"/>
        <v>0.35951228924366729</v>
      </c>
      <c r="G93" s="1">
        <f t="shared" ca="1" si="8"/>
        <v>0.46573134509123643</v>
      </c>
      <c r="H93" s="1">
        <f t="shared" ca="1" si="8"/>
        <v>-0.35976272758242395</v>
      </c>
      <c r="I93" s="1">
        <f t="shared" ca="1" si="9"/>
        <v>0.61387468243307097</v>
      </c>
      <c r="J93" s="1">
        <f t="shared" ca="1" si="10"/>
        <v>0.26083210473173268</v>
      </c>
      <c r="K93"/>
    </row>
    <row r="94" spans="2:11" ht="12.75" customHeight="1" x14ac:dyDescent="0.25">
      <c r="B94" s="1">
        <v>0.90896657484088583</v>
      </c>
      <c r="C94" s="1">
        <v>0.68673607259301539</v>
      </c>
      <c r="E94" s="1">
        <f t="shared" ca="1" si="7"/>
        <v>0.81163853437132205</v>
      </c>
      <c r="F94" s="1">
        <f t="shared" ca="1" si="7"/>
        <v>0.46984238211968554</v>
      </c>
      <c r="G94" s="1">
        <f t="shared" ca="1" si="8"/>
        <v>0.88395050603513281</v>
      </c>
      <c r="H94" s="1">
        <f t="shared" ca="1" si="8"/>
        <v>-7.5666078240342327E-2</v>
      </c>
      <c r="I94" s="1">
        <f t="shared" ca="1" si="9"/>
        <v>1.165124146996307</v>
      </c>
      <c r="J94" s="1">
        <f t="shared" ca="1" si="10"/>
        <v>0.724768680180786</v>
      </c>
      <c r="K94"/>
    </row>
    <row r="95" spans="2:11" ht="12.75" customHeight="1" x14ac:dyDescent="0.25">
      <c r="B95" s="1">
        <v>-1.0702409071262315</v>
      </c>
      <c r="C95" s="1">
        <v>-2.3499354382564674E-2</v>
      </c>
      <c r="E95" s="1">
        <f t="shared" ca="1" si="7"/>
        <v>0.34852247501357225</v>
      </c>
      <c r="F95" s="1">
        <f t="shared" ca="1" si="7"/>
        <v>3.869500844946594E-2</v>
      </c>
      <c r="G95" s="1">
        <f t="shared" ca="1" si="8"/>
        <v>-0.38931255487255895</v>
      </c>
      <c r="H95" s="1">
        <f t="shared" ca="1" si="8"/>
        <v>-1.7660347630372653</v>
      </c>
      <c r="I95" s="1">
        <f t="shared" ca="1" si="9"/>
        <v>-0.51314802730913867</v>
      </c>
      <c r="J95" s="1">
        <f t="shared" ca="1" si="10"/>
        <v>-0.99997953288163322</v>
      </c>
      <c r="K95"/>
    </row>
    <row r="96" spans="2:11" ht="12.75" customHeight="1" x14ac:dyDescent="0.25">
      <c r="B96" s="1">
        <v>2.1909769815740332</v>
      </c>
      <c r="C96" s="1">
        <v>1.0190717407581322</v>
      </c>
      <c r="E96" s="1">
        <f t="shared" ca="1" si="7"/>
        <v>0.81421398562338076</v>
      </c>
      <c r="F96" s="1">
        <f t="shared" ca="1" si="7"/>
        <v>0.76064646826768867</v>
      </c>
      <c r="G96" s="1">
        <f t="shared" ca="1" si="8"/>
        <v>0.89353258776558209</v>
      </c>
      <c r="H96" s="1">
        <f t="shared" ca="1" si="8"/>
        <v>0.70838361701792774</v>
      </c>
      <c r="I96" s="1">
        <f t="shared" ca="1" si="9"/>
        <v>1.1777541695217932</v>
      </c>
      <c r="J96" s="1">
        <f t="shared" ca="1" si="10"/>
        <v>1.0295749013326412</v>
      </c>
      <c r="K96"/>
    </row>
    <row r="97" spans="2:11" ht="12.75" customHeight="1" x14ac:dyDescent="0.25">
      <c r="B97" s="1">
        <v>-1.0671857720477953</v>
      </c>
      <c r="C97" s="1">
        <v>-0.63945406186333087</v>
      </c>
      <c r="E97" s="1">
        <f t="shared" ca="1" si="7"/>
        <v>0.3047509985716228</v>
      </c>
      <c r="F97" s="1">
        <f t="shared" ca="1" si="7"/>
        <v>0.57919135080017903</v>
      </c>
      <c r="G97" s="1">
        <f t="shared" ca="1" si="8"/>
        <v>-0.51078445242587134</v>
      </c>
      <c r="H97" s="1">
        <f t="shared" ca="1" si="8"/>
        <v>0.19982519186429612</v>
      </c>
      <c r="I97" s="1">
        <f t="shared" ca="1" si="9"/>
        <v>-0.67325862179891738</v>
      </c>
      <c r="J97" s="1">
        <f t="shared" ca="1" si="10"/>
        <v>-0.35974231514572569</v>
      </c>
      <c r="K97"/>
    </row>
    <row r="98" spans="2:11" ht="12.75" customHeight="1" x14ac:dyDescent="0.25">
      <c r="B98" s="1">
        <v>0.69268583809200068</v>
      </c>
      <c r="C98" s="1">
        <v>0.61323985376319445</v>
      </c>
      <c r="E98" s="1">
        <f t="shared" ref="E98:F117" ca="1" si="11">RAND()</f>
        <v>0.35917153403406255</v>
      </c>
      <c r="F98" s="1">
        <f t="shared" ca="1" si="11"/>
        <v>0.40849788940566656</v>
      </c>
      <c r="G98" s="1">
        <f t="shared" ca="1" si="8"/>
        <v>-0.36067412731021803</v>
      </c>
      <c r="H98" s="1">
        <f t="shared" ca="1" si="8"/>
        <v>-0.23141066721761172</v>
      </c>
      <c r="I98" s="1">
        <f t="shared" ca="1" si="9"/>
        <v>-0.47540007280594632</v>
      </c>
      <c r="J98" s="1">
        <f t="shared" ca="1" si="10"/>
        <v>-0.39495724592339509</v>
      </c>
      <c r="K98"/>
    </row>
    <row r="99" spans="2:11" ht="12.75" customHeight="1" x14ac:dyDescent="0.25">
      <c r="B99" s="1">
        <v>8.8939531741107275E-2</v>
      </c>
      <c r="C99" s="1">
        <v>0.45247538655323688</v>
      </c>
      <c r="E99" s="1">
        <f t="shared" ca="1" si="11"/>
        <v>0.20088634331213806</v>
      </c>
      <c r="F99" s="1">
        <f t="shared" ca="1" si="11"/>
        <v>0.30884087698019391</v>
      </c>
      <c r="G99" s="1">
        <f t="shared" ca="1" si="8"/>
        <v>-0.83845949630386751</v>
      </c>
      <c r="H99" s="1">
        <f t="shared" ca="1" si="8"/>
        <v>-0.49913858892478608</v>
      </c>
      <c r="I99" s="1">
        <f t="shared" ca="1" si="9"/>
        <v>-1.105163013938214</v>
      </c>
      <c r="J99" s="1">
        <f t="shared" ca="1" si="10"/>
        <v>-0.9034694756793431</v>
      </c>
      <c r="K99"/>
    </row>
    <row r="100" spans="2:11" ht="12.75" customHeight="1" x14ac:dyDescent="0.25">
      <c r="B100" s="1">
        <v>-1.4934373194721182</v>
      </c>
      <c r="C100" s="1">
        <v>-0.73570554204137306</v>
      </c>
      <c r="E100" s="1">
        <f t="shared" ca="1" si="11"/>
        <v>0.84243261539383052</v>
      </c>
      <c r="F100" s="1">
        <f t="shared" ca="1" si="11"/>
        <v>0.36195384735710256</v>
      </c>
      <c r="G100" s="1">
        <f t="shared" ca="1" si="8"/>
        <v>1.0045060237605437</v>
      </c>
      <c r="H100" s="1">
        <f t="shared" ca="1" si="8"/>
        <v>-0.35324110442965417</v>
      </c>
      <c r="I100" s="1">
        <f t="shared" ca="1" si="9"/>
        <v>1.324026872654043</v>
      </c>
      <c r="J100" s="1">
        <f t="shared" ca="1" si="10"/>
        <v>0.72250043797219909</v>
      </c>
      <c r="K100"/>
    </row>
    <row r="101" spans="2:11" ht="12.75" customHeight="1" x14ac:dyDescent="0.25">
      <c r="B101" s="1">
        <v>5.6997446649123949E-2</v>
      </c>
      <c r="C101" s="1">
        <v>-0.31218788925567242</v>
      </c>
      <c r="E101" s="1">
        <f t="shared" ca="1" si="11"/>
        <v>0.77133999907851436</v>
      </c>
      <c r="F101" s="1">
        <f t="shared" ca="1" si="11"/>
        <v>0.35195148624201233</v>
      </c>
      <c r="G101" s="1">
        <f t="shared" ca="1" si="8"/>
        <v>0.74326707390617353</v>
      </c>
      <c r="H101" s="1">
        <f t="shared" ca="1" si="8"/>
        <v>-0.38005717726678684</v>
      </c>
      <c r="I101" s="1">
        <f t="shared" ca="1" si="9"/>
        <v>0.97969106817950313</v>
      </c>
      <c r="J101" s="1">
        <f t="shared" ca="1" si="10"/>
        <v>0.48969923569409779</v>
      </c>
      <c r="K101"/>
    </row>
    <row r="102" spans="2:11" ht="12.75" customHeight="1" x14ac:dyDescent="0.25">
      <c r="B102" s="1">
        <v>-3.4970108738699712E-2</v>
      </c>
      <c r="C102" s="1">
        <v>0.47475782311753179</v>
      </c>
      <c r="E102" s="1">
        <f t="shared" ca="1" si="11"/>
        <v>0.50011395111688028</v>
      </c>
      <c r="F102" s="1">
        <f t="shared" ca="1" si="11"/>
        <v>0.45240926775564383</v>
      </c>
      <c r="G102" s="1">
        <f t="shared" ca="1" si="8"/>
        <v>2.8563309538185864E-4</v>
      </c>
      <c r="H102" s="1">
        <f t="shared" ca="1" si="8"/>
        <v>-0.11957662736874262</v>
      </c>
      <c r="I102" s="1">
        <f t="shared" ca="1" si="9"/>
        <v>3.7648942371607821E-4</v>
      </c>
      <c r="J102" s="1">
        <f t="shared" ca="1" si="10"/>
        <v>-4.4997478347615791E-2</v>
      </c>
      <c r="K102"/>
    </row>
    <row r="103" spans="2:11" ht="12.75" customHeight="1" x14ac:dyDescent="0.25">
      <c r="B103" s="1">
        <v>2.8142412610435099</v>
      </c>
      <c r="C103" s="1">
        <v>2.4223461931325696</v>
      </c>
      <c r="E103" s="1">
        <f t="shared" ca="1" si="11"/>
        <v>0.31045864495618269</v>
      </c>
      <c r="F103" s="1">
        <f t="shared" ca="1" si="11"/>
        <v>0.89389207925375336</v>
      </c>
      <c r="G103" s="1">
        <f t="shared" ca="1" si="8"/>
        <v>-0.4945507279006654</v>
      </c>
      <c r="H103" s="1">
        <f t="shared" ca="1" si="8"/>
        <v>1.2474955756857304</v>
      </c>
      <c r="I103" s="1">
        <f t="shared" ca="1" si="9"/>
        <v>-0.651861151792546</v>
      </c>
      <c r="J103" s="1">
        <f t="shared" ca="1" si="10"/>
        <v>5.0472062940155604E-2</v>
      </c>
      <c r="K103"/>
    </row>
    <row r="104" spans="2:11" ht="12.75" customHeight="1" x14ac:dyDescent="0.25">
      <c r="B104" s="1">
        <v>0.34609229824581378</v>
      </c>
      <c r="C104" s="1">
        <v>0.14637811157600633</v>
      </c>
      <c r="E104" s="1">
        <f t="shared" ca="1" si="11"/>
        <v>0.43706959636934006</v>
      </c>
      <c r="F104" s="1">
        <f t="shared" ca="1" si="11"/>
        <v>0.19213209597516512</v>
      </c>
      <c r="G104" s="1">
        <f t="shared" ca="1" si="8"/>
        <v>-0.15840307263044437</v>
      </c>
      <c r="H104" s="1">
        <f t="shared" ca="1" si="8"/>
        <v>-0.87006626539618259</v>
      </c>
      <c r="I104" s="1">
        <f t="shared" ca="1" si="9"/>
        <v>-0.2087891161553396</v>
      </c>
      <c r="J104" s="1">
        <f t="shared" ca="1" si="10"/>
        <v>-0.46419098194944464</v>
      </c>
      <c r="K104"/>
    </row>
    <row r="105" spans="2:11" ht="12.75" customHeight="1" x14ac:dyDescent="0.25">
      <c r="E105" s="1">
        <f t="shared" ca="1" si="11"/>
        <v>0.22170236664098064</v>
      </c>
      <c r="F105" s="1">
        <f t="shared" ca="1" si="11"/>
        <v>0.73647375593102349</v>
      </c>
      <c r="G105" s="1">
        <f t="shared" ca="1" si="8"/>
        <v>-0.76645648694911117</v>
      </c>
      <c r="H105" s="1">
        <f t="shared" ca="1" si="8"/>
        <v>0.63251181865317163</v>
      </c>
      <c r="I105" s="1">
        <f t="shared" ca="1" si="9"/>
        <v>-1.0102567445454647</v>
      </c>
      <c r="J105" s="1">
        <f t="shared" ca="1" si="10"/>
        <v>-0.41394938228002021</v>
      </c>
      <c r="K105"/>
    </row>
    <row r="106" spans="2:11" ht="12.75" customHeight="1" x14ac:dyDescent="0.25">
      <c r="E106" s="1">
        <f t="shared" ca="1" si="11"/>
        <v>0.20102329985237921</v>
      </c>
      <c r="F106" s="1">
        <f t="shared" ca="1" si="11"/>
        <v>0.3017594876882026</v>
      </c>
      <c r="G106" s="1">
        <f t="shared" ca="1" si="8"/>
        <v>-0.83797169659926807</v>
      </c>
      <c r="H106" s="1">
        <f t="shared" ca="1" si="8"/>
        <v>-0.5193467248905832</v>
      </c>
      <c r="I106" s="1">
        <f t="shared" ca="1" si="9"/>
        <v>-1.1045200512261097</v>
      </c>
      <c r="J106" s="1">
        <f t="shared" ca="1" si="10"/>
        <v>-0.91069931856422315</v>
      </c>
      <c r="K106"/>
    </row>
    <row r="107" spans="2:11" ht="12.75" customHeight="1" x14ac:dyDescent="0.25">
      <c r="E107" s="1">
        <f t="shared" ca="1" si="11"/>
        <v>0.72348860500405243</v>
      </c>
      <c r="F107" s="1">
        <f t="shared" ca="1" si="11"/>
        <v>0.62012769016726743</v>
      </c>
      <c r="G107" s="1">
        <f t="shared" ca="1" si="8"/>
        <v>0.59323664739345083</v>
      </c>
      <c r="H107" s="1">
        <f t="shared" ca="1" si="8"/>
        <v>0.30581616527456057</v>
      </c>
      <c r="I107" s="1">
        <f t="shared" ca="1" si="9"/>
        <v>0.78193783253942917</v>
      </c>
      <c r="J107" s="1">
        <f t="shared" ca="1" si="10"/>
        <v>0.62132245732547164</v>
      </c>
      <c r="K107"/>
    </row>
    <row r="108" spans="2:11" ht="12.75" customHeight="1" x14ac:dyDescent="0.25">
      <c r="E108" s="1">
        <f t="shared" ca="1" si="11"/>
        <v>0.28226999114273177</v>
      </c>
      <c r="F108" s="1">
        <f t="shared" ca="1" si="11"/>
        <v>0.41223758269502231</v>
      </c>
      <c r="G108" s="1">
        <f t="shared" ca="1" si="8"/>
        <v>-0.57611125817713982</v>
      </c>
      <c r="H108" s="1">
        <f t="shared" ca="1" si="8"/>
        <v>-0.22179282473771528</v>
      </c>
      <c r="I108" s="1">
        <f t="shared" ca="1" si="9"/>
        <v>-0.75936507041484813</v>
      </c>
      <c r="J108" s="1">
        <f t="shared" ca="1" si="10"/>
        <v>-0.57493677999893533</v>
      </c>
      <c r="K108"/>
    </row>
    <row r="109" spans="2:11" ht="12.75" customHeight="1" x14ac:dyDescent="0.25">
      <c r="E109" s="1">
        <f t="shared" ca="1" si="11"/>
        <v>7.312055054888722E-2</v>
      </c>
      <c r="F109" s="1">
        <f t="shared" ca="1" si="11"/>
        <v>0.77135552558256371</v>
      </c>
      <c r="G109" s="1">
        <f t="shared" ca="1" si="8"/>
        <v>-1.4529375244421909</v>
      </c>
      <c r="H109" s="1">
        <f t="shared" ca="1" si="8"/>
        <v>0.74331837587206984</v>
      </c>
      <c r="I109" s="1">
        <f t="shared" ca="1" si="9"/>
        <v>-1.9150988457461791</v>
      </c>
      <c r="J109" s="1">
        <f t="shared" ca="1" si="10"/>
        <v>-0.95711849882273192</v>
      </c>
      <c r="K109"/>
    </row>
    <row r="110" spans="2:11" ht="12.75" customHeight="1" x14ac:dyDescent="0.25">
      <c r="E110" s="1">
        <f t="shared" ca="1" si="11"/>
        <v>0.77507616086003772</v>
      </c>
      <c r="F110" s="1">
        <f t="shared" ca="1" si="11"/>
        <v>0.14383415880514927</v>
      </c>
      <c r="G110" s="1">
        <f t="shared" ca="1" si="8"/>
        <v>0.75566899431149215</v>
      </c>
      <c r="H110" s="1">
        <f t="shared" ca="1" si="8"/>
        <v>-1.063250607861554</v>
      </c>
      <c r="I110" s="1">
        <f t="shared" ca="1" si="9"/>
        <v>0.99603788492400147</v>
      </c>
      <c r="J110" s="1">
        <f t="shared" ca="1" si="10"/>
        <v>0.24178832842664666</v>
      </c>
      <c r="K110"/>
    </row>
    <row r="111" spans="2:11" ht="12.75" customHeight="1" x14ac:dyDescent="0.25">
      <c r="E111" s="1">
        <f t="shared" ca="1" si="11"/>
        <v>0.64698039039685262</v>
      </c>
      <c r="F111" s="1">
        <f t="shared" ca="1" si="11"/>
        <v>0.2405719835466793</v>
      </c>
      <c r="G111" s="1">
        <f t="shared" ca="1" si="8"/>
        <v>0.3771808384374839</v>
      </c>
      <c r="H111" s="1">
        <f t="shared" ca="1" si="8"/>
        <v>-0.70446383070229679</v>
      </c>
      <c r="I111" s="1">
        <f t="shared" ca="1" si="9"/>
        <v>0.49715736305077562</v>
      </c>
      <c r="J111" s="1">
        <f t="shared" ca="1" si="10"/>
        <v>5.4944879343314712E-2</v>
      </c>
      <c r="K111"/>
    </row>
    <row r="112" spans="2:11" ht="12.75" customHeight="1" x14ac:dyDescent="0.25">
      <c r="E112" s="1">
        <f t="shared" ca="1" si="11"/>
        <v>7.3418583732887344E-2</v>
      </c>
      <c r="F112" s="1">
        <f t="shared" ca="1" si="11"/>
        <v>0.13693362386780861</v>
      </c>
      <c r="G112" s="1">
        <f t="shared" ca="1" si="8"/>
        <v>-1.4507942277816179</v>
      </c>
      <c r="H112" s="1">
        <f t="shared" ca="1" si="8"/>
        <v>-1.0942000541581158</v>
      </c>
      <c r="I112" s="1">
        <f t="shared" ca="1" si="9"/>
        <v>-1.9122737931257432</v>
      </c>
      <c r="J112" s="1">
        <f t="shared" ca="1" si="10"/>
        <v>-1.6505031479392389</v>
      </c>
      <c r="K112"/>
    </row>
    <row r="113" spans="5:11" ht="12.75" customHeight="1" x14ac:dyDescent="0.25">
      <c r="E113" s="1">
        <f t="shared" ca="1" si="11"/>
        <v>0.4496057045784162</v>
      </c>
      <c r="F113" s="1">
        <f t="shared" ca="1" si="11"/>
        <v>8.7920880530958923E-2</v>
      </c>
      <c r="G113" s="1">
        <f t="shared" ca="1" si="8"/>
        <v>-0.12665759573848501</v>
      </c>
      <c r="H113" s="1">
        <f t="shared" ca="1" si="8"/>
        <v>-1.3536697564542035</v>
      </c>
      <c r="I113" s="1">
        <f t="shared" ca="1" si="9"/>
        <v>-0.16694579864807518</v>
      </c>
      <c r="J113" s="1">
        <f t="shared" ca="1" si="10"/>
        <v>-0.62010189363471391</v>
      </c>
      <c r="K113"/>
    </row>
    <row r="114" spans="5:11" ht="12.75" customHeight="1" x14ac:dyDescent="0.25">
      <c r="E114" s="1">
        <f t="shared" ca="1" si="11"/>
        <v>0.72288312213398176</v>
      </c>
      <c r="F114" s="1">
        <f t="shared" ca="1" si="11"/>
        <v>0.65744563902847442</v>
      </c>
      <c r="G114" s="1">
        <f t="shared" ca="1" si="8"/>
        <v>0.59142789309770838</v>
      </c>
      <c r="H114" s="1">
        <f t="shared" ca="1" si="8"/>
        <v>0.405501764141243</v>
      </c>
      <c r="I114" s="1">
        <f ca="1">$H$9*G114+$I$9*H114</f>
        <v>0.77955373604130573</v>
      </c>
      <c r="J114" s="1">
        <f t="shared" ca="1" si="10"/>
        <v>0.65749614795061784</v>
      </c>
      <c r="K114"/>
    </row>
    <row r="115" spans="5:11" ht="12.75" customHeight="1" x14ac:dyDescent="0.25">
      <c r="E115" s="1">
        <f t="shared" ca="1" si="11"/>
        <v>2.0633420416732218E-2</v>
      </c>
      <c r="F115" s="1">
        <f t="shared" ca="1" si="11"/>
        <v>7.1526269405435938E-2</v>
      </c>
      <c r="G115" s="1">
        <f t="shared" ca="1" si="8"/>
        <v>-2.0408389178650213</v>
      </c>
      <c r="H115" s="1">
        <f t="shared" ca="1" si="8"/>
        <v>-1.4645177427782876</v>
      </c>
      <c r="I115" s="1">
        <f ca="1">$H$9*G115+$I$9*H115</f>
        <v>-2.6900043465101446</v>
      </c>
      <c r="J115" s="1">
        <f t="shared" ca="1" si="10"/>
        <v>-2.2935087510011636</v>
      </c>
      <c r="K115"/>
    </row>
    <row r="116" spans="5:11" ht="12.75" customHeight="1" x14ac:dyDescent="0.25">
      <c r="E116" s="1">
        <f t="shared" ca="1" si="11"/>
        <v>0.61950025306063516</v>
      </c>
      <c r="F116" s="1">
        <f t="shared" ca="1" si="11"/>
        <v>0.5513486220963224</v>
      </c>
      <c r="G116" s="1">
        <f t="shared" ca="1" si="8"/>
        <v>0.30416853680734929</v>
      </c>
      <c r="H116" s="1">
        <f t="shared" ca="1" si="8"/>
        <v>0.12906937333407037</v>
      </c>
      <c r="I116" s="1">
        <f ca="1">$H$9*G116+$I$9*H116</f>
        <v>0.4009207580867567</v>
      </c>
      <c r="J116" s="1">
        <f t="shared" ca="1" si="10"/>
        <v>0.30807712320474584</v>
      </c>
      <c r="K116"/>
    </row>
    <row r="117" spans="5:11" ht="12.75" customHeight="1" x14ac:dyDescent="0.25">
      <c r="E117" s="1">
        <f t="shared" ca="1" si="11"/>
        <v>0.85421801182232782</v>
      </c>
      <c r="F117" s="1">
        <f t="shared" ca="1" si="11"/>
        <v>0.32248051832642877</v>
      </c>
      <c r="G117" s="1">
        <f t="shared" ca="1" si="8"/>
        <v>1.0546968861874979</v>
      </c>
      <c r="H117" s="1">
        <f t="shared" ca="1" si="8"/>
        <v>-0.46077361063681854</v>
      </c>
      <c r="I117" s="1">
        <f ca="1">$H$9*G117+$I$9*H117</f>
        <v>1.3901828229849202</v>
      </c>
      <c r="J117" s="1">
        <f t="shared" ca="1" si="10"/>
        <v>0.72459429262598529</v>
      </c>
      <c r="K117"/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08"/>
  <sheetViews>
    <sheetView tabSelected="1" zoomScale="80" zoomScaleNormal="80" workbookViewId="0">
      <selection activeCell="G7" sqref="G7"/>
    </sheetView>
  </sheetViews>
  <sheetFormatPr defaultRowHeight="12.75" x14ac:dyDescent="0.2"/>
  <cols>
    <col min="1" max="1" width="2.85546875" style="1" customWidth="1"/>
    <col min="2" max="2" width="12.140625" style="1" customWidth="1"/>
    <col min="3" max="4" width="10" style="1" customWidth="1"/>
    <col min="5" max="5" width="11" style="1" customWidth="1"/>
    <col min="6" max="6" width="2.7109375" style="1" customWidth="1"/>
    <col min="7" max="18" width="9.140625" style="1"/>
    <col min="19" max="19" width="11.7109375" style="1" customWidth="1"/>
    <col min="20" max="20" width="10.85546875" style="1" customWidth="1"/>
    <col min="21" max="21" width="9.140625" style="1"/>
    <col min="22" max="22" width="9" style="1" customWidth="1"/>
    <col min="23" max="16384" width="9.140625" style="1"/>
  </cols>
  <sheetData>
    <row r="1" spans="2:28" ht="15.75" x14ac:dyDescent="0.25">
      <c r="B1" s="8" t="s">
        <v>24</v>
      </c>
    </row>
    <row r="2" spans="2:28" x14ac:dyDescent="0.2">
      <c r="B2" s="7" t="s">
        <v>46</v>
      </c>
    </row>
    <row r="4" spans="2:28" ht="15" x14ac:dyDescent="0.25">
      <c r="B4"/>
      <c r="C4"/>
      <c r="D4"/>
      <c r="E4"/>
      <c r="F4" s="11"/>
      <c r="W4" s="12"/>
      <c r="X4" s="12"/>
      <c r="Y4" s="12"/>
      <c r="Z4" s="12"/>
      <c r="AA4" s="12"/>
      <c r="AB4" s="12"/>
    </row>
    <row r="5" spans="2:28" ht="15" x14ac:dyDescent="0.25">
      <c r="B5"/>
      <c r="C5"/>
      <c r="D5"/>
      <c r="E5"/>
      <c r="F5" s="12"/>
      <c r="W5" s="12"/>
      <c r="X5" s="12"/>
      <c r="Y5" s="13"/>
      <c r="Z5" s="13"/>
      <c r="AA5" s="13"/>
      <c r="AB5" s="12"/>
    </row>
    <row r="6" spans="2:28" ht="15" x14ac:dyDescent="0.25">
      <c r="B6"/>
      <c r="C6"/>
      <c r="D6"/>
      <c r="E6"/>
      <c r="F6" s="11"/>
      <c r="G6" s="4" t="s">
        <v>30</v>
      </c>
      <c r="W6" s="14"/>
      <c r="X6" s="14"/>
      <c r="Y6" s="12"/>
      <c r="Z6" s="12"/>
      <c r="AA6" s="12"/>
      <c r="AB6" s="11"/>
    </row>
    <row r="7" spans="2:28" ht="15" x14ac:dyDescent="0.25">
      <c r="B7"/>
      <c r="C7"/>
      <c r="D7"/>
      <c r="E7"/>
      <c r="F7" s="12"/>
      <c r="G7" s="5">
        <v>2</v>
      </c>
      <c r="H7" s="7" t="s">
        <v>31</v>
      </c>
      <c r="W7" s="12"/>
      <c r="X7" s="12"/>
      <c r="Y7" s="12"/>
      <c r="Z7" s="12"/>
      <c r="AA7" s="12"/>
      <c r="AB7" s="12"/>
    </row>
    <row r="8" spans="2:28" x14ac:dyDescent="0.2">
      <c r="B8" s="6" t="s">
        <v>32</v>
      </c>
      <c r="C8" s="6" t="s">
        <v>33</v>
      </c>
      <c r="D8" s="6" t="s">
        <v>34</v>
      </c>
      <c r="E8" s="6" t="s">
        <v>35</v>
      </c>
      <c r="F8" s="15"/>
      <c r="G8" s="4" t="s">
        <v>4</v>
      </c>
      <c r="H8" s="4" t="s">
        <v>3</v>
      </c>
      <c r="I8" s="4" t="s">
        <v>2</v>
      </c>
      <c r="J8" s="4" t="s">
        <v>36</v>
      </c>
      <c r="K8" s="4" t="s">
        <v>37</v>
      </c>
      <c r="L8" s="4" t="s">
        <v>38</v>
      </c>
      <c r="S8" s="6" t="s">
        <v>39</v>
      </c>
      <c r="T8" s="6" t="s">
        <v>40</v>
      </c>
      <c r="U8" s="6" t="s">
        <v>41</v>
      </c>
      <c r="W8" s="15"/>
      <c r="X8" s="15"/>
      <c r="Y8" s="15"/>
      <c r="Z8" s="15"/>
      <c r="AA8" s="15"/>
      <c r="AB8" s="15"/>
    </row>
    <row r="9" spans="2:28" x14ac:dyDescent="0.2">
      <c r="B9" s="1">
        <v>0.48665040321079922</v>
      </c>
      <c r="C9" s="1">
        <v>3.9146183870477138</v>
      </c>
      <c r="D9" s="1">
        <v>2.9660884155703027</v>
      </c>
      <c r="E9" s="1">
        <v>4.3539996939975074</v>
      </c>
      <c r="G9" s="1">
        <f ca="1">OFFSET(B9:E9,0,$G$7,1,1)</f>
        <v>2.9660884155703027</v>
      </c>
      <c r="H9" s="1">
        <f t="shared" ref="H9:H72" ca="1" si="0">(RANK(G9,$G$9:$G$208,1)-0.3)/((COUNT($G$9:$G$208)+0.4))</f>
        <v>0.62225548902195604</v>
      </c>
      <c r="I9" s="1">
        <f t="shared" ref="I9:I72" ca="1" si="1">NORMSINV(H9)</f>
        <v>0.31140990888038406</v>
      </c>
      <c r="J9" s="1">
        <f t="shared" ref="J9:J72" ca="1" si="2" xml:space="preserve"> -LN(1-H9)</f>
        <v>0.97353720876730654</v>
      </c>
      <c r="K9" s="1">
        <f t="shared" ref="K9:K72" ca="1" si="3">LN(G9)</f>
        <v>1.0872440529714746</v>
      </c>
      <c r="L9" s="1">
        <f t="shared" ref="L9:L72" ca="1" si="4">LN( -LN(1-H9))</f>
        <v>-2.6819233259523571E-2</v>
      </c>
      <c r="W9" s="12"/>
      <c r="X9" s="12"/>
      <c r="Y9" s="12"/>
      <c r="Z9" s="12"/>
      <c r="AA9" s="12"/>
      <c r="AB9" s="12"/>
    </row>
    <row r="10" spans="2:28" x14ac:dyDescent="0.2">
      <c r="B10" s="1">
        <v>1.0160754079087877</v>
      </c>
      <c r="C10" s="1">
        <v>1.639394837450777</v>
      </c>
      <c r="D10" s="1">
        <v>5.018956308274837</v>
      </c>
      <c r="E10" s="1">
        <v>9.4118479723686068</v>
      </c>
      <c r="G10" s="1">
        <f t="shared" ref="G10:G73" ca="1" si="5">OFFSET(B10:E10,0,$G$7,1,1)</f>
        <v>5.018956308274837</v>
      </c>
      <c r="H10" s="1">
        <f t="shared" ca="1" si="0"/>
        <v>0.9316367265469061</v>
      </c>
      <c r="I10" s="1">
        <f t="shared" ca="1" si="1"/>
        <v>1.4880923263362802</v>
      </c>
      <c r="J10" s="1">
        <f t="shared" ca="1" si="2"/>
        <v>2.6829195363766294</v>
      </c>
      <c r="K10" s="1">
        <f t="shared" ca="1" si="3"/>
        <v>1.61322200536988</v>
      </c>
      <c r="L10" s="1">
        <f t="shared" ca="1" si="4"/>
        <v>0.98690558082479396</v>
      </c>
      <c r="S10" s="4" t="s">
        <v>27</v>
      </c>
      <c r="T10" s="12">
        <f ca="1">SLOPE(J9:J208,G9:G208)</f>
        <v>0.651400705268671</v>
      </c>
      <c r="U10" s="10">
        <f ca="1">COUNT($G$9:$G$208) / SUM($G$9:$G$208)</f>
        <v>0.3829090601301432</v>
      </c>
      <c r="W10" s="12"/>
      <c r="X10" s="12"/>
      <c r="Y10" s="12"/>
      <c r="Z10" s="12"/>
      <c r="AA10" s="12"/>
      <c r="AB10" s="12"/>
    </row>
    <row r="11" spans="2:28" x14ac:dyDescent="0.2">
      <c r="B11" s="1">
        <v>0.35475665778786269</v>
      </c>
      <c r="C11" s="1">
        <v>3.5686627630473042</v>
      </c>
      <c r="D11" s="1">
        <v>1.2540862283618261</v>
      </c>
      <c r="E11" s="1">
        <v>1.2938544342294114</v>
      </c>
      <c r="G11" s="1">
        <f t="shared" ca="1" si="5"/>
        <v>1.2540862283618261</v>
      </c>
      <c r="H11" s="1">
        <f t="shared" ca="1" si="0"/>
        <v>0.18313373253493015</v>
      </c>
      <c r="I11" s="1">
        <f t="shared" ca="1" si="1"/>
        <v>-0.90348703701582589</v>
      </c>
      <c r="J11" s="1">
        <f t="shared" ca="1" si="2"/>
        <v>0.20227988483362053</v>
      </c>
      <c r="K11" s="1">
        <f t="shared" ca="1" si="3"/>
        <v>0.22640720249567053</v>
      </c>
      <c r="L11" s="1">
        <f t="shared" ca="1" si="4"/>
        <v>-1.5981029721119222</v>
      </c>
      <c r="W11" s="12"/>
      <c r="X11" s="12"/>
      <c r="Y11" s="12"/>
      <c r="Z11" s="12"/>
      <c r="AA11" s="12"/>
      <c r="AB11" s="12"/>
    </row>
    <row r="12" spans="2:28" x14ac:dyDescent="0.2">
      <c r="B12" s="1">
        <v>0.13592717393407458</v>
      </c>
      <c r="C12" s="1">
        <v>4.0150861886673894</v>
      </c>
      <c r="D12" s="1">
        <v>1.7784435235696519</v>
      </c>
      <c r="E12" s="1">
        <v>4.9138668519765165E-2</v>
      </c>
      <c r="G12" s="1">
        <f t="shared" ca="1" si="5"/>
        <v>1.7784435235696519</v>
      </c>
      <c r="H12" s="1">
        <f t="shared" ca="1" si="0"/>
        <v>0.35279441117764471</v>
      </c>
      <c r="I12" s="1">
        <f t="shared" ca="1" si="1"/>
        <v>-0.37778701270085818</v>
      </c>
      <c r="J12" s="1">
        <f t="shared" ca="1" si="2"/>
        <v>0.43509127788831142</v>
      </c>
      <c r="K12" s="1">
        <f t="shared" ca="1" si="3"/>
        <v>0.57573855681060437</v>
      </c>
      <c r="L12" s="1">
        <f t="shared" ca="1" si="4"/>
        <v>-0.83219943567957166</v>
      </c>
      <c r="S12" s="7" t="s">
        <v>42</v>
      </c>
      <c r="W12" s="12"/>
      <c r="X12" s="12"/>
      <c r="Y12" s="12"/>
      <c r="Z12" s="12"/>
      <c r="AA12" s="12"/>
      <c r="AB12" s="12"/>
    </row>
    <row r="13" spans="2:28" x14ac:dyDescent="0.2">
      <c r="B13" s="1">
        <v>9.4379947474491788E-3</v>
      </c>
      <c r="C13" s="1">
        <v>6.7022562305883255</v>
      </c>
      <c r="D13" s="1">
        <v>2.2623253358703481</v>
      </c>
      <c r="E13" s="1">
        <v>0.33680334316480665</v>
      </c>
      <c r="G13" s="1">
        <f t="shared" ca="1" si="5"/>
        <v>2.2623253358703481</v>
      </c>
      <c r="H13" s="1">
        <f t="shared" ca="1" si="0"/>
        <v>0.47255489021956087</v>
      </c>
      <c r="I13" s="1">
        <f t="shared" ca="1" si="1"/>
        <v>-6.8849042454066312E-2</v>
      </c>
      <c r="J13" s="1">
        <f t="shared" ca="1" si="2"/>
        <v>0.63971047633451783</v>
      </c>
      <c r="K13" s="1">
        <f t="shared" ca="1" si="3"/>
        <v>0.81639319399658472</v>
      </c>
      <c r="L13" s="1">
        <f t="shared" ca="1" si="4"/>
        <v>-0.44673958571076677</v>
      </c>
      <c r="S13" s="1">
        <f ca="1">T13/$U$10</f>
        <v>15.669516929060698</v>
      </c>
      <c r="T13" s="1">
        <v>6</v>
      </c>
      <c r="W13" s="12"/>
      <c r="X13" s="12"/>
      <c r="Y13" s="12"/>
      <c r="Z13" s="12"/>
      <c r="AA13" s="12"/>
      <c r="AB13" s="12"/>
    </row>
    <row r="14" spans="2:28" x14ac:dyDescent="0.2">
      <c r="B14" s="1">
        <v>3.8531272845525238E-2</v>
      </c>
      <c r="C14" s="1">
        <v>3.6781879854967574</v>
      </c>
      <c r="D14" s="1">
        <v>1.1328006743521055</v>
      </c>
      <c r="E14" s="1">
        <v>0.68422172223630029</v>
      </c>
      <c r="G14" s="1">
        <f t="shared" ca="1" si="5"/>
        <v>1.1328006743521055</v>
      </c>
      <c r="H14" s="1">
        <f t="shared" ca="1" si="0"/>
        <v>0.15319361277445109</v>
      </c>
      <c r="I14" s="1">
        <f t="shared" ca="1" si="1"/>
        <v>-1.0228321261036526</v>
      </c>
      <c r="J14" s="1">
        <f t="shared" ca="1" si="2"/>
        <v>0.1662831969705291</v>
      </c>
      <c r="K14" s="1">
        <f t="shared" ca="1" si="3"/>
        <v>0.1246930392538444</v>
      </c>
      <c r="L14" s="1">
        <f t="shared" ca="1" si="4"/>
        <v>-1.7940629383540372</v>
      </c>
      <c r="S14" s="1">
        <v>0</v>
      </c>
      <c r="T14" s="1">
        <v>0</v>
      </c>
      <c r="W14" s="12"/>
      <c r="X14" s="12"/>
      <c r="Y14" s="12"/>
      <c r="Z14" s="12"/>
      <c r="AA14" s="12"/>
      <c r="AB14" s="12"/>
    </row>
    <row r="15" spans="2:28" x14ac:dyDescent="0.2">
      <c r="B15" s="1">
        <v>0.11632929571091101</v>
      </c>
      <c r="C15" s="1">
        <v>2.7126895055094593</v>
      </c>
      <c r="D15" s="1">
        <v>1.1775733569504654</v>
      </c>
      <c r="E15" s="1">
        <v>2.7773699839554449</v>
      </c>
      <c r="G15" s="1">
        <f t="shared" ca="1" si="5"/>
        <v>1.1775733569504654</v>
      </c>
      <c r="H15" s="1">
        <f t="shared" ca="1" si="0"/>
        <v>0.15818363273453093</v>
      </c>
      <c r="I15" s="1">
        <f t="shared" ca="1" si="1"/>
        <v>-1.0019509868815037</v>
      </c>
      <c r="J15" s="1">
        <f t="shared" ca="1" si="2"/>
        <v>0.17219337965878714</v>
      </c>
      <c r="K15" s="1">
        <f t="shared" ca="1" si="3"/>
        <v>0.16345584386430137</v>
      </c>
      <c r="L15" s="1">
        <f t="shared" ca="1" si="4"/>
        <v>-1.7591371333792023</v>
      </c>
      <c r="W15" s="12"/>
      <c r="X15" s="12"/>
      <c r="Y15" s="12"/>
      <c r="Z15" s="12"/>
      <c r="AA15" s="12"/>
      <c r="AB15" s="12"/>
    </row>
    <row r="16" spans="2:28" x14ac:dyDescent="0.2">
      <c r="B16" s="1">
        <v>0.30707453152196412</v>
      </c>
      <c r="C16" s="1">
        <v>3.0500682995502366</v>
      </c>
      <c r="D16" s="1">
        <v>5.6165901736971637</v>
      </c>
      <c r="E16" s="1">
        <v>9.0493799454742767</v>
      </c>
      <c r="G16" s="1">
        <f t="shared" ca="1" si="5"/>
        <v>5.6165901736971637</v>
      </c>
      <c r="H16" s="1">
        <f t="shared" ca="1" si="0"/>
        <v>0.97654690618762463</v>
      </c>
      <c r="I16" s="1">
        <f t="shared" ca="1" si="1"/>
        <v>1.9871462915396865</v>
      </c>
      <c r="J16" s="1">
        <f t="shared" ca="1" si="2"/>
        <v>3.7527528604946916</v>
      </c>
      <c r="K16" s="1">
        <f t="shared" ca="1" si="3"/>
        <v>1.7257247491112016</v>
      </c>
      <c r="L16" s="1">
        <f t="shared" ca="1" si="4"/>
        <v>1.3224896667974666</v>
      </c>
      <c r="W16" s="12"/>
      <c r="X16" s="12"/>
      <c r="Y16" s="12"/>
      <c r="Z16" s="12"/>
      <c r="AA16" s="12"/>
      <c r="AB16" s="12"/>
    </row>
    <row r="17" spans="2:28" x14ac:dyDescent="0.2">
      <c r="B17" s="1">
        <v>0.28374328634896173</v>
      </c>
      <c r="C17" s="1">
        <v>3.5609374946722685</v>
      </c>
      <c r="D17" s="1">
        <v>2.303810517787511</v>
      </c>
      <c r="E17" s="1">
        <v>1.7084023763184069</v>
      </c>
      <c r="G17" s="1">
        <f t="shared" ca="1" si="5"/>
        <v>2.303810517787511</v>
      </c>
      <c r="H17" s="1">
        <f t="shared" ca="1" si="0"/>
        <v>0.48253493013972054</v>
      </c>
      <c r="I17" s="1">
        <f t="shared" ca="1" si="1"/>
        <v>-4.379243125769644E-2</v>
      </c>
      <c r="J17" s="1">
        <f t="shared" ca="1" si="2"/>
        <v>0.65881325397522816</v>
      </c>
      <c r="K17" s="1">
        <f t="shared" ca="1" si="3"/>
        <v>0.83456449890809081</v>
      </c>
      <c r="L17" s="1">
        <f t="shared" ca="1" si="4"/>
        <v>-0.41731516252153911</v>
      </c>
      <c r="W17" s="12"/>
      <c r="X17" s="12"/>
      <c r="Y17" s="12"/>
      <c r="Z17" s="12"/>
      <c r="AA17" s="12"/>
      <c r="AB17" s="12"/>
    </row>
    <row r="18" spans="2:28" x14ac:dyDescent="0.2">
      <c r="B18" s="1">
        <v>0.25840755733281134</v>
      </c>
      <c r="C18" s="1">
        <v>4.6172577400992463</v>
      </c>
      <c r="D18" s="1">
        <v>3.1357049561434849</v>
      </c>
      <c r="E18" s="1">
        <v>1.339554468755946</v>
      </c>
      <c r="G18" s="1">
        <f t="shared" ca="1" si="5"/>
        <v>3.1357049561434849</v>
      </c>
      <c r="H18" s="1">
        <f t="shared" ca="1" si="0"/>
        <v>0.65718562874251485</v>
      </c>
      <c r="I18" s="1">
        <f t="shared" ca="1" si="1"/>
        <v>0.40479426798281942</v>
      </c>
      <c r="J18" s="1">
        <f t="shared" ca="1" si="2"/>
        <v>1.0705661699824058</v>
      </c>
      <c r="K18" s="1">
        <f t="shared" ca="1" si="3"/>
        <v>1.1428540151996822</v>
      </c>
      <c r="L18" s="1">
        <f t="shared" ca="1" si="4"/>
        <v>6.8187639358140664E-2</v>
      </c>
      <c r="W18" s="12"/>
      <c r="X18" s="12"/>
      <c r="Y18" s="12"/>
      <c r="Z18" s="12"/>
      <c r="AA18" s="12"/>
      <c r="AB18" s="12"/>
    </row>
    <row r="19" spans="2:28" x14ac:dyDescent="0.2">
      <c r="B19" s="1">
        <v>0.10648661580220171</v>
      </c>
      <c r="C19" s="1">
        <v>3.5673697911334292</v>
      </c>
      <c r="D19" s="1">
        <v>2.5737165656246628</v>
      </c>
      <c r="E19" s="1">
        <v>2.5446268336814001E-2</v>
      </c>
      <c r="G19" s="1">
        <f t="shared" ca="1" si="5"/>
        <v>2.5737165656246628</v>
      </c>
      <c r="H19" s="1">
        <f t="shared" ca="1" si="0"/>
        <v>0.53742514970059885</v>
      </c>
      <c r="I19" s="1">
        <f t="shared" ca="1" si="1"/>
        <v>9.3948960933968692E-2</v>
      </c>
      <c r="J19" s="1">
        <f t="shared" ca="1" si="2"/>
        <v>0.77094689663890037</v>
      </c>
      <c r="K19" s="1">
        <f t="shared" ca="1" si="3"/>
        <v>0.94535098874597023</v>
      </c>
      <c r="L19" s="1">
        <f t="shared" ca="1" si="4"/>
        <v>-0.2601357837455987</v>
      </c>
      <c r="W19" s="12"/>
      <c r="X19" s="12"/>
      <c r="Y19" s="12"/>
      <c r="Z19" s="12"/>
      <c r="AA19" s="12"/>
      <c r="AB19" s="12"/>
    </row>
    <row r="20" spans="2:28" x14ac:dyDescent="0.2">
      <c r="B20" s="1">
        <v>0.12524238939896978</v>
      </c>
      <c r="C20" s="1">
        <v>3.7746743456326231</v>
      </c>
      <c r="D20" s="1">
        <v>2.4716089388203355</v>
      </c>
      <c r="E20" s="1">
        <v>4.5276177060188427</v>
      </c>
      <c r="G20" s="1">
        <f t="shared" ca="1" si="5"/>
        <v>2.4716089388203355</v>
      </c>
      <c r="H20" s="1">
        <f t="shared" ca="1" si="0"/>
        <v>0.51247504990019965</v>
      </c>
      <c r="I20" s="1">
        <f t="shared" ca="1" si="1"/>
        <v>3.1275410739968611E-2</v>
      </c>
      <c r="J20" s="1">
        <f t="shared" ca="1" si="2"/>
        <v>0.71841381016197281</v>
      </c>
      <c r="K20" s="1">
        <f t="shared" ca="1" si="3"/>
        <v>0.90486933081100374</v>
      </c>
      <c r="L20" s="1">
        <f t="shared" ca="1" si="4"/>
        <v>-0.33070953867951092</v>
      </c>
      <c r="W20" s="12"/>
      <c r="X20" s="12"/>
      <c r="Y20" s="12"/>
      <c r="Z20" s="12"/>
      <c r="AA20" s="12"/>
      <c r="AB20" s="14"/>
    </row>
    <row r="21" spans="2:28" x14ac:dyDescent="0.2">
      <c r="B21" s="1">
        <v>0.22284156256574417</v>
      </c>
      <c r="C21" s="1">
        <v>6.572888439304867</v>
      </c>
      <c r="D21" s="1">
        <v>1.4997819240987138</v>
      </c>
      <c r="E21" s="1">
        <v>0.29570462292392402</v>
      </c>
      <c r="G21" s="1">
        <f t="shared" ca="1" si="5"/>
        <v>1.4997819240987138</v>
      </c>
      <c r="H21" s="1">
        <f t="shared" ca="1" si="0"/>
        <v>0.26297405189620759</v>
      </c>
      <c r="I21" s="1">
        <f t="shared" ca="1" si="1"/>
        <v>-0.63420337728936016</v>
      </c>
      <c r="J21" s="1">
        <f t="shared" ca="1" si="2"/>
        <v>0.30513217967337564</v>
      </c>
      <c r="K21" s="1">
        <f t="shared" ca="1" si="3"/>
        <v>0.40531971360470503</v>
      </c>
      <c r="L21" s="1">
        <f t="shared" ca="1" si="4"/>
        <v>-1.1870102202766912</v>
      </c>
      <c r="W21" s="12"/>
      <c r="X21" s="16"/>
      <c r="Y21" s="16"/>
      <c r="Z21" s="16"/>
      <c r="AA21" s="16"/>
      <c r="AB21" s="14"/>
    </row>
    <row r="22" spans="2:28" x14ac:dyDescent="0.2">
      <c r="B22" s="1">
        <v>0.19782730567346993</v>
      </c>
      <c r="C22" s="1">
        <v>2.4624594046651742</v>
      </c>
      <c r="D22" s="1">
        <v>0.83378857974780518</v>
      </c>
      <c r="E22" s="1">
        <v>4.1747384455054952</v>
      </c>
      <c r="G22" s="1">
        <f t="shared" ca="1" si="5"/>
        <v>0.83378857974780518</v>
      </c>
      <c r="H22" s="1">
        <f t="shared" ca="1" si="0"/>
        <v>6.3373253493013967E-2</v>
      </c>
      <c r="I22" s="1">
        <f t="shared" ca="1" si="1"/>
        <v>-1.5270583320354105</v>
      </c>
      <c r="J22" s="1">
        <f t="shared" ca="1" si="2"/>
        <v>6.547042561824655E-2</v>
      </c>
      <c r="K22" s="1">
        <f t="shared" ca="1" si="3"/>
        <v>-0.18177541026175983</v>
      </c>
      <c r="L22" s="1">
        <f t="shared" ca="1" si="4"/>
        <v>-2.7261567555842294</v>
      </c>
      <c r="W22" s="12"/>
      <c r="X22" s="12"/>
      <c r="Y22" s="12"/>
      <c r="Z22" s="12"/>
      <c r="AA22" s="12"/>
      <c r="AB22" s="12"/>
    </row>
    <row r="23" spans="2:28" x14ac:dyDescent="0.2">
      <c r="B23" s="1">
        <v>0.25980750014504689</v>
      </c>
      <c r="C23" s="1">
        <v>3.4754749626725929</v>
      </c>
      <c r="D23" s="1">
        <v>0.94868323434238211</v>
      </c>
      <c r="E23" s="1">
        <v>10.155046307811205</v>
      </c>
      <c r="G23" s="1">
        <f t="shared" ca="1" si="5"/>
        <v>0.94868323434238211</v>
      </c>
      <c r="H23" s="1">
        <f t="shared" ca="1" si="0"/>
        <v>8.3333333333333329E-2</v>
      </c>
      <c r="I23" s="1">
        <f t="shared" ca="1" si="1"/>
        <v>-1.3829941271006392</v>
      </c>
      <c r="J23" s="1">
        <f t="shared" ca="1" si="2"/>
        <v>8.701137698962981E-2</v>
      </c>
      <c r="K23" s="1">
        <f t="shared" ca="1" si="3"/>
        <v>-5.2680324983182612E-2</v>
      </c>
      <c r="L23" s="1">
        <f t="shared" ca="1" si="4"/>
        <v>-2.441716398881459</v>
      </c>
      <c r="W23" s="12"/>
      <c r="X23" s="12"/>
      <c r="Y23" s="12"/>
      <c r="Z23" s="12"/>
      <c r="AA23" s="12"/>
      <c r="AB23" s="12"/>
    </row>
    <row r="24" spans="2:28" x14ac:dyDescent="0.2">
      <c r="B24" s="1">
        <v>0.2222055945126731</v>
      </c>
      <c r="C24" s="1">
        <v>3.4947915150630067</v>
      </c>
      <c r="D24" s="1">
        <v>3.8213660526208972</v>
      </c>
      <c r="E24" s="1">
        <v>8.2094668132046168E-3</v>
      </c>
      <c r="G24" s="1">
        <f t="shared" ca="1" si="5"/>
        <v>3.8213660526208972</v>
      </c>
      <c r="H24" s="1">
        <f t="shared" ca="1" si="0"/>
        <v>0.80189620758483027</v>
      </c>
      <c r="I24" s="1">
        <f t="shared" ca="1" si="1"/>
        <v>0.84841375522082119</v>
      </c>
      <c r="J24" s="1">
        <f t="shared" ca="1" si="2"/>
        <v>1.6189641815175646</v>
      </c>
      <c r="K24" s="1">
        <f t="shared" ca="1" si="3"/>
        <v>1.3406079640910538</v>
      </c>
      <c r="L24" s="1">
        <f t="shared" ca="1" si="4"/>
        <v>0.48178655061973386</v>
      </c>
      <c r="W24" s="12"/>
      <c r="X24" s="12"/>
      <c r="Y24" s="12"/>
      <c r="Z24" s="12"/>
      <c r="AA24" s="12"/>
      <c r="AB24" s="12"/>
    </row>
    <row r="25" spans="2:28" x14ac:dyDescent="0.2">
      <c r="B25" s="1">
        <v>0.13488097634394647</v>
      </c>
      <c r="C25" s="1">
        <v>3.4602904161208921</v>
      </c>
      <c r="D25" s="1">
        <v>3.6441769957575891</v>
      </c>
      <c r="E25" s="1">
        <v>183.12670584247368</v>
      </c>
      <c r="G25" s="1">
        <f t="shared" ca="1" si="5"/>
        <v>3.6441769957575891</v>
      </c>
      <c r="H25" s="1">
        <f t="shared" ca="1" si="0"/>
        <v>0.76197604790419149</v>
      </c>
      <c r="I25" s="1">
        <f t="shared" ca="1" si="1"/>
        <v>0.71267336124007696</v>
      </c>
      <c r="J25" s="1">
        <f t="shared" ca="1" si="2"/>
        <v>1.4353839713164136</v>
      </c>
      <c r="K25" s="1">
        <f t="shared" ca="1" si="3"/>
        <v>1.2931305500506274</v>
      </c>
      <c r="L25" s="1">
        <f t="shared" ca="1" si="4"/>
        <v>0.36143238924980992</v>
      </c>
      <c r="R25" s="7"/>
      <c r="S25" s="17" t="s">
        <v>25</v>
      </c>
      <c r="T25" s="1">
        <f ca="1">-INTERCEPT(I9:I208,G9:G208) / SLOPE(I9:I208,G9:G208)</f>
        <v>2.61158615484345</v>
      </c>
      <c r="U25" s="10">
        <f ca="1">AVERAGE(G9:G208)</f>
        <v>2.6115861548434496</v>
      </c>
      <c r="W25" s="12"/>
      <c r="X25" s="12"/>
      <c r="Y25" s="12"/>
      <c r="Z25" s="12"/>
      <c r="AA25" s="12"/>
      <c r="AB25" s="12"/>
    </row>
    <row r="26" spans="2:28" x14ac:dyDescent="0.2">
      <c r="B26" s="1">
        <v>8.0501895088359657E-2</v>
      </c>
      <c r="C26" s="1">
        <v>3.4097703604711103</v>
      </c>
      <c r="D26" s="1">
        <v>3.526261308078575</v>
      </c>
      <c r="E26" s="1">
        <v>1.1246706131144515</v>
      </c>
      <c r="G26" s="1">
        <f t="shared" ca="1" si="5"/>
        <v>3.526261308078575</v>
      </c>
      <c r="H26" s="1">
        <f t="shared" ca="1" si="0"/>
        <v>0.74201596806387216</v>
      </c>
      <c r="I26" s="1">
        <f t="shared" ca="1" si="1"/>
        <v>0.64957302229678349</v>
      </c>
      <c r="J26" s="1">
        <f t="shared" ca="1" si="2"/>
        <v>1.3548575876963258</v>
      </c>
      <c r="K26" s="1">
        <f t="shared" ca="1" si="3"/>
        <v>1.2602381901573072</v>
      </c>
      <c r="L26" s="1">
        <f t="shared" ca="1" si="4"/>
        <v>0.30369634747700741</v>
      </c>
      <c r="S26" s="17" t="s">
        <v>28</v>
      </c>
      <c r="T26" s="1">
        <f ca="1">1/SLOPE(I9:I208,G9:G208)</f>
        <v>1.4660204555340248</v>
      </c>
      <c r="U26" s="10">
        <f ca="1">STDEV(G9:G208)</f>
        <v>1.4248497918167891</v>
      </c>
      <c r="W26" s="12"/>
      <c r="X26" s="12"/>
      <c r="Y26" s="12"/>
      <c r="Z26" s="12"/>
      <c r="AA26" s="12"/>
      <c r="AB26" s="12"/>
    </row>
    <row r="27" spans="2:28" x14ac:dyDescent="0.2">
      <c r="B27" s="1">
        <v>0.73238562854919953</v>
      </c>
      <c r="C27" s="1">
        <v>2.6619478876652423</v>
      </c>
      <c r="D27" s="1">
        <v>1.4591770501800436</v>
      </c>
      <c r="E27" s="1">
        <v>0.13058159137622788</v>
      </c>
      <c r="G27" s="1">
        <f t="shared" ca="1" si="5"/>
        <v>1.4591770501800436</v>
      </c>
      <c r="H27" s="1">
        <f t="shared" ca="1" si="0"/>
        <v>0.24800399201596807</v>
      </c>
      <c r="I27" s="1">
        <f t="shared" ca="1" si="1"/>
        <v>-0.68078430267664325</v>
      </c>
      <c r="J27" s="1">
        <f t="shared" ca="1" si="2"/>
        <v>0.28502426357825988</v>
      </c>
      <c r="K27" s="1">
        <f t="shared" ca="1" si="3"/>
        <v>0.37787261254158128</v>
      </c>
      <c r="L27" s="1">
        <f t="shared" ca="1" si="4"/>
        <v>-1.2551809669749805</v>
      </c>
      <c r="W27" s="12"/>
      <c r="X27" s="12"/>
      <c r="Y27" s="12"/>
      <c r="Z27" s="12"/>
      <c r="AA27" s="12"/>
      <c r="AB27" s="12"/>
    </row>
    <row r="28" spans="2:28" x14ac:dyDescent="0.2">
      <c r="B28" s="1">
        <v>9.9182002627370591E-2</v>
      </c>
      <c r="C28" s="1">
        <v>4.6920687517479367</v>
      </c>
      <c r="D28" s="1">
        <v>2.6399259742269972</v>
      </c>
      <c r="E28" s="1">
        <v>0.5481014931745769</v>
      </c>
      <c r="G28" s="1">
        <f t="shared" ca="1" si="5"/>
        <v>2.6399259742269972</v>
      </c>
      <c r="H28" s="1">
        <f t="shared" ca="1" si="0"/>
        <v>0.57235528942115765</v>
      </c>
      <c r="I28" s="1">
        <f t="shared" ca="1" si="1"/>
        <v>0.18237375463848352</v>
      </c>
      <c r="J28" s="1">
        <f t="shared" ca="1" si="2"/>
        <v>0.8494625436069756</v>
      </c>
      <c r="K28" s="1">
        <f t="shared" ca="1" si="3"/>
        <v>0.97075087669956339</v>
      </c>
      <c r="L28" s="1">
        <f t="shared" ca="1" si="4"/>
        <v>-0.16315143112361424</v>
      </c>
      <c r="S28" s="7" t="s">
        <v>42</v>
      </c>
      <c r="W28" s="12"/>
      <c r="X28" s="12"/>
      <c r="Y28" s="12"/>
      <c r="Z28" s="12"/>
      <c r="AA28" s="12"/>
      <c r="AB28" s="12"/>
    </row>
    <row r="29" spans="2:28" x14ac:dyDescent="0.2">
      <c r="B29" s="1">
        <v>7.9732136113310259E-2</v>
      </c>
      <c r="C29" s="1">
        <v>3.8689014870260174</v>
      </c>
      <c r="D29" s="1">
        <v>1.365568664949236</v>
      </c>
      <c r="E29" s="1">
        <v>0.55650621760062302</v>
      </c>
      <c r="G29" s="1">
        <f t="shared" ca="1" si="5"/>
        <v>1.365568664949236</v>
      </c>
      <c r="H29" s="1">
        <f t="shared" ca="1" si="0"/>
        <v>0.21307385229540918</v>
      </c>
      <c r="I29" s="1">
        <f t="shared" ca="1" si="1"/>
        <v>-0.79580101002689541</v>
      </c>
      <c r="J29" s="1">
        <f t="shared" ca="1" si="2"/>
        <v>0.23962087524171707</v>
      </c>
      <c r="K29" s="1">
        <f t="shared" ca="1" si="3"/>
        <v>0.31157094623983628</v>
      </c>
      <c r="L29" s="1">
        <f t="shared" ca="1" si="4"/>
        <v>-1.4286972911532461</v>
      </c>
      <c r="S29" s="1">
        <f ca="1">$U$25+T29*$U$26</f>
        <v>6.8861355302938172</v>
      </c>
      <c r="T29" s="1">
        <v>3</v>
      </c>
      <c r="W29" s="12"/>
      <c r="X29" s="12"/>
      <c r="Y29" s="12"/>
      <c r="Z29" s="12"/>
      <c r="AA29" s="12"/>
      <c r="AB29" s="12"/>
    </row>
    <row r="30" spans="2:28" x14ac:dyDescent="0.2">
      <c r="B30" s="1">
        <v>0.1430341598540161</v>
      </c>
      <c r="C30" s="1">
        <v>2.9816446828605736</v>
      </c>
      <c r="D30" s="1">
        <v>2.5918570361903885</v>
      </c>
      <c r="E30" s="1">
        <v>4.415808945869145</v>
      </c>
      <c r="G30" s="1">
        <f t="shared" ca="1" si="5"/>
        <v>2.5918570361903885</v>
      </c>
      <c r="H30" s="1">
        <f t="shared" ca="1" si="0"/>
        <v>0.55738522954091818</v>
      </c>
      <c r="I30" s="1">
        <f t="shared" ca="1" si="1"/>
        <v>0.14434310613471857</v>
      </c>
      <c r="J30" s="1">
        <f t="shared" ca="1" si="2"/>
        <v>0.81505547989517602</v>
      </c>
      <c r="K30" s="1">
        <f t="shared" ca="1" si="3"/>
        <v>0.95237462117814653</v>
      </c>
      <c r="L30" s="1">
        <f t="shared" ca="1" si="4"/>
        <v>-0.20449909456715576</v>
      </c>
      <c r="S30" s="1">
        <f ca="1">$U$25+T30*$U$26</f>
        <v>-1.6629632206069176</v>
      </c>
      <c r="T30" s="1">
        <v>-3</v>
      </c>
      <c r="W30" s="12"/>
      <c r="X30" s="12"/>
      <c r="Y30" s="12"/>
      <c r="Z30" s="12"/>
      <c r="AA30" s="12"/>
      <c r="AB30" s="12"/>
    </row>
    <row r="31" spans="2:28" x14ac:dyDescent="0.2">
      <c r="B31" s="1">
        <v>0.40111709932119294</v>
      </c>
      <c r="C31" s="1">
        <v>4.7446856247515461</v>
      </c>
      <c r="D31" s="1">
        <v>2.8628349832273963</v>
      </c>
      <c r="E31" s="1">
        <v>7.8611047964366163</v>
      </c>
      <c r="G31" s="1">
        <f t="shared" ca="1" si="5"/>
        <v>2.8628349832273963</v>
      </c>
      <c r="H31" s="1">
        <f t="shared" ca="1" si="0"/>
        <v>0.60229540918163671</v>
      </c>
      <c r="I31" s="1">
        <f t="shared" ca="1" si="1"/>
        <v>0.2592929978290815</v>
      </c>
      <c r="J31" s="1">
        <f t="shared" ca="1" si="2"/>
        <v>0.92204578341454035</v>
      </c>
      <c r="K31" s="1">
        <f t="shared" ca="1" si="3"/>
        <v>1.0518123867417617</v>
      </c>
      <c r="L31" s="1">
        <f t="shared" ca="1" si="4"/>
        <v>-8.1160400026570448E-2</v>
      </c>
      <c r="W31" s="12"/>
      <c r="X31" s="12"/>
      <c r="Y31" s="12"/>
      <c r="Z31" s="12"/>
      <c r="AA31" s="12"/>
      <c r="AB31" s="12"/>
    </row>
    <row r="32" spans="2:28" x14ac:dyDescent="0.2">
      <c r="B32" s="1">
        <v>0.56180372015945568</v>
      </c>
      <c r="C32" s="1">
        <v>4.1709895341687027</v>
      </c>
      <c r="D32" s="1">
        <v>1.6156817835681716</v>
      </c>
      <c r="E32" s="1">
        <v>0.64719579217388268</v>
      </c>
      <c r="G32" s="1">
        <f t="shared" ca="1" si="5"/>
        <v>1.6156817835681716</v>
      </c>
      <c r="H32" s="1">
        <f t="shared" ca="1" si="0"/>
        <v>0.30289421157684632</v>
      </c>
      <c r="I32" s="1">
        <f t="shared" ca="1" si="1"/>
        <v>-0.51609447991924218</v>
      </c>
      <c r="J32" s="1">
        <f t="shared" ca="1" si="2"/>
        <v>0.36081810294779354</v>
      </c>
      <c r="K32" s="1">
        <f t="shared" ca="1" si="3"/>
        <v>0.47975702459957642</v>
      </c>
      <c r="L32" s="1">
        <f t="shared" ca="1" si="4"/>
        <v>-1.0193813175850879</v>
      </c>
      <c r="W32" s="12"/>
      <c r="X32" s="12"/>
      <c r="Y32" s="12"/>
      <c r="Z32" s="12"/>
      <c r="AA32" s="12"/>
      <c r="AB32" s="12"/>
    </row>
    <row r="33" spans="2:30" x14ac:dyDescent="0.2">
      <c r="B33" s="1">
        <v>8.6876838732924955E-2</v>
      </c>
      <c r="C33" s="1">
        <v>3.8075933842419851</v>
      </c>
      <c r="D33" s="1">
        <v>1.9051446516838857</v>
      </c>
      <c r="E33" s="1">
        <v>11.515098217340766</v>
      </c>
      <c r="G33" s="1">
        <f t="shared" ca="1" si="5"/>
        <v>1.9051446516838857</v>
      </c>
      <c r="H33" s="1">
        <f t="shared" ca="1" si="0"/>
        <v>0.39271457085828343</v>
      </c>
      <c r="I33" s="1">
        <f t="shared" ca="1" si="1"/>
        <v>-0.27225085458216447</v>
      </c>
      <c r="J33" s="1">
        <f t="shared" ca="1" si="2"/>
        <v>0.49875636921722821</v>
      </c>
      <c r="K33" s="1">
        <f t="shared" ca="1" si="3"/>
        <v>0.64455793833838682</v>
      </c>
      <c r="L33" s="1">
        <f t="shared" ca="1" si="4"/>
        <v>-0.69563754049924686</v>
      </c>
      <c r="W33" s="12"/>
      <c r="X33" s="12"/>
      <c r="Y33" s="12"/>
      <c r="Z33" s="12"/>
      <c r="AA33" s="12"/>
      <c r="AB33" s="12"/>
      <c r="AC33" s="7"/>
    </row>
    <row r="34" spans="2:30" x14ac:dyDescent="0.2">
      <c r="B34" s="1">
        <v>0.13917739824062694</v>
      </c>
      <c r="C34" s="1">
        <v>2.261992386545935</v>
      </c>
      <c r="D34" s="1">
        <v>5.3939420020463915</v>
      </c>
      <c r="E34" s="1">
        <v>0.54171864533855019</v>
      </c>
      <c r="G34" s="1">
        <f t="shared" ca="1" si="5"/>
        <v>5.3939420020463915</v>
      </c>
      <c r="H34" s="1">
        <f t="shared" ca="1" si="0"/>
        <v>0.94660678642714557</v>
      </c>
      <c r="I34" s="1">
        <f t="shared" ca="1" si="1"/>
        <v>1.6128070814723268</v>
      </c>
      <c r="J34" s="1">
        <f t="shared" ca="1" si="2"/>
        <v>2.9300716277428469</v>
      </c>
      <c r="K34" s="1">
        <f t="shared" ca="1" si="3"/>
        <v>1.6852764723509426</v>
      </c>
      <c r="L34" s="1">
        <f t="shared" ca="1" si="4"/>
        <v>1.0750268690587861</v>
      </c>
      <c r="W34" s="12"/>
      <c r="X34" s="16"/>
      <c r="Y34" s="16"/>
      <c r="Z34" s="16"/>
      <c r="AA34" s="16"/>
      <c r="AB34" s="12"/>
      <c r="AC34" s="7"/>
      <c r="AD34" s="7"/>
    </row>
    <row r="35" spans="2:30" x14ac:dyDescent="0.2">
      <c r="B35" s="1">
        <v>7.5649205406947098E-2</v>
      </c>
      <c r="C35" s="1">
        <v>4.1692340637531409</v>
      </c>
      <c r="D35" s="1">
        <v>4.2469880277788272</v>
      </c>
      <c r="E35" s="1">
        <v>4.5564670276794015</v>
      </c>
      <c r="G35" s="1">
        <f t="shared" ca="1" si="5"/>
        <v>4.2469880277788272</v>
      </c>
      <c r="H35" s="1">
        <f t="shared" ca="1" si="0"/>
        <v>0.84181636726546893</v>
      </c>
      <c r="I35" s="1">
        <f t="shared" ca="1" si="1"/>
        <v>1.0019509868815022</v>
      </c>
      <c r="J35" s="1">
        <f t="shared" ca="1" si="2"/>
        <v>1.8439986883274739</v>
      </c>
      <c r="K35" s="1">
        <f t="shared" ca="1" si="3"/>
        <v>1.4462100323440732</v>
      </c>
      <c r="L35" s="1">
        <f t="shared" ca="1" si="4"/>
        <v>0.61193641381499175</v>
      </c>
      <c r="W35" s="12"/>
      <c r="X35" s="12"/>
      <c r="Y35" s="12"/>
      <c r="Z35" s="12"/>
      <c r="AA35" s="12"/>
      <c r="AB35" s="12"/>
    </row>
    <row r="36" spans="2:30" x14ac:dyDescent="0.2">
      <c r="B36" s="1">
        <v>0.33904793671109301</v>
      </c>
      <c r="C36" s="1">
        <v>3.3536338675596227</v>
      </c>
      <c r="D36" s="1">
        <v>0.57152514283154787</v>
      </c>
      <c r="E36" s="1">
        <v>27.779743091662638</v>
      </c>
      <c r="G36" s="1">
        <f t="shared" ca="1" si="5"/>
        <v>0.57152514283154787</v>
      </c>
      <c r="H36" s="1">
        <f t="shared" ca="1" si="0"/>
        <v>3.3433133732534932E-2</v>
      </c>
      <c r="I36" s="1">
        <f t="shared" ca="1" si="1"/>
        <v>-1.8325718510313058</v>
      </c>
      <c r="J36" s="1">
        <f t="shared" ca="1" si="2"/>
        <v>3.400479879775959E-2</v>
      </c>
      <c r="K36" s="1">
        <f t="shared" ca="1" si="3"/>
        <v>-0.5594468022590976</v>
      </c>
      <c r="L36" s="1">
        <f t="shared" ca="1" si="4"/>
        <v>-3.3812536232148691</v>
      </c>
      <c r="W36" s="12"/>
      <c r="X36" s="12"/>
      <c r="Y36" s="12"/>
      <c r="Z36" s="12"/>
      <c r="AA36" s="12"/>
      <c r="AB36" s="12"/>
    </row>
    <row r="37" spans="2:30" x14ac:dyDescent="0.2">
      <c r="B37" s="1">
        <v>0.25872592495574731</v>
      </c>
      <c r="C37" s="1">
        <v>3.7669878919815525</v>
      </c>
      <c r="D37" s="1">
        <v>2.2743020110832295</v>
      </c>
      <c r="E37" s="1">
        <v>0.17235887514133486</v>
      </c>
      <c r="G37" s="1">
        <f t="shared" ca="1" si="5"/>
        <v>2.2743020110832295</v>
      </c>
      <c r="H37" s="1">
        <f t="shared" ca="1" si="0"/>
        <v>0.47754491017964074</v>
      </c>
      <c r="I37" s="1">
        <f t="shared" ca="1" si="1"/>
        <v>-5.6316317022151882E-2</v>
      </c>
      <c r="J37" s="1">
        <f t="shared" ca="1" si="2"/>
        <v>0.64921625133421856</v>
      </c>
      <c r="K37" s="1">
        <f t="shared" ca="1" si="3"/>
        <v>0.82167319701254971</v>
      </c>
      <c r="L37" s="1">
        <f t="shared" ca="1" si="4"/>
        <v>-0.43198941079269715</v>
      </c>
      <c r="W37" s="12"/>
      <c r="X37" s="12"/>
      <c r="Y37" s="12"/>
      <c r="Z37" s="12"/>
      <c r="AA37" s="12"/>
      <c r="AB37" s="12"/>
    </row>
    <row r="38" spans="2:30" x14ac:dyDescent="0.2">
      <c r="B38" s="1">
        <v>0.17028796105537278</v>
      </c>
      <c r="C38" s="1">
        <v>5.9166143880418476</v>
      </c>
      <c r="D38" s="1">
        <v>2.8424484658767053</v>
      </c>
      <c r="E38" s="1">
        <v>0.10576090917028044</v>
      </c>
      <c r="G38" s="1">
        <f t="shared" ca="1" si="5"/>
        <v>2.8424484658767053</v>
      </c>
      <c r="H38" s="1">
        <f t="shared" ca="1" si="0"/>
        <v>0.5923153692614771</v>
      </c>
      <c r="I38" s="1">
        <f t="shared" ca="1" si="1"/>
        <v>0.2335050334137195</v>
      </c>
      <c r="J38" s="1">
        <f t="shared" ca="1" si="2"/>
        <v>0.8972613673447527</v>
      </c>
      <c r="K38" s="1">
        <f t="shared" ca="1" si="3"/>
        <v>1.0446658166195273</v>
      </c>
      <c r="L38" s="1">
        <f t="shared" ca="1" si="4"/>
        <v>-0.10840807994049304</v>
      </c>
      <c r="W38" s="12"/>
      <c r="X38" s="12"/>
      <c r="Y38" s="12"/>
      <c r="Z38" s="12"/>
      <c r="AA38" s="12"/>
      <c r="AB38" s="12"/>
    </row>
    <row r="39" spans="2:30" x14ac:dyDescent="0.2">
      <c r="B39" s="1">
        <v>0.34905463516233698</v>
      </c>
      <c r="C39" s="1">
        <v>4.5394452574426829</v>
      </c>
      <c r="D39" s="1">
        <v>2.516011480546954</v>
      </c>
      <c r="E39" s="1">
        <v>17.793696216300294</v>
      </c>
      <c r="G39" s="1">
        <f t="shared" ca="1" si="5"/>
        <v>2.516011480546954</v>
      </c>
      <c r="H39" s="1">
        <f t="shared" ca="1" si="0"/>
        <v>0.52744510978043913</v>
      </c>
      <c r="I39" s="1">
        <f t="shared" ca="1" si="1"/>
        <v>6.8849042454066312E-2</v>
      </c>
      <c r="J39" s="1">
        <f t="shared" ca="1" si="2"/>
        <v>0.74960136901867713</v>
      </c>
      <c r="K39" s="1">
        <f t="shared" ca="1" si="3"/>
        <v>0.92267490184326606</v>
      </c>
      <c r="L39" s="1">
        <f t="shared" ca="1" si="4"/>
        <v>-0.2882137217273123</v>
      </c>
      <c r="W39" s="12"/>
      <c r="X39" s="12"/>
      <c r="Y39" s="12"/>
      <c r="Z39" s="12"/>
      <c r="AA39" s="12"/>
      <c r="AB39" s="12"/>
    </row>
    <row r="40" spans="2:30" x14ac:dyDescent="0.2">
      <c r="B40" s="1">
        <v>0.49884025592270809</v>
      </c>
      <c r="C40" s="1">
        <v>5.1966174713776114</v>
      </c>
      <c r="D40" s="1">
        <v>1.2320170450473176</v>
      </c>
      <c r="E40" s="1">
        <v>8.9549092799424059</v>
      </c>
      <c r="G40" s="1">
        <f t="shared" ca="1" si="5"/>
        <v>1.2320170450473176</v>
      </c>
      <c r="H40" s="1">
        <f t="shared" ca="1" si="0"/>
        <v>0.17814371257485032</v>
      </c>
      <c r="I40" s="1">
        <f t="shared" ca="1" si="1"/>
        <v>-0.92246241734752521</v>
      </c>
      <c r="J40" s="1">
        <f t="shared" ca="1" si="2"/>
        <v>0.19618973202711509</v>
      </c>
      <c r="K40" s="1">
        <f t="shared" ca="1" si="3"/>
        <v>0.20865270028130148</v>
      </c>
      <c r="L40" s="1">
        <f t="shared" ca="1" si="4"/>
        <v>-1.6286730674348571</v>
      </c>
      <c r="S40" s="17" t="s">
        <v>29</v>
      </c>
      <c r="T40" s="10">
        <f ca="1">SLOPE(L9:L208,K9:K208)</f>
        <v>1.920311450632683</v>
      </c>
      <c r="U40" s="18" t="s">
        <v>43</v>
      </c>
      <c r="W40" s="12"/>
      <c r="X40" s="12"/>
      <c r="Y40" s="12"/>
      <c r="Z40" s="12"/>
      <c r="AA40" s="12"/>
      <c r="AB40" s="12"/>
    </row>
    <row r="41" spans="2:30" x14ac:dyDescent="0.2">
      <c r="B41" s="1">
        <v>0.71868907170086549</v>
      </c>
      <c r="C41" s="1">
        <v>3.7010957848589614</v>
      </c>
      <c r="D41" s="1">
        <v>1.9261999087016246</v>
      </c>
      <c r="E41" s="1">
        <v>3.0448880826004525</v>
      </c>
      <c r="G41" s="1">
        <f t="shared" ca="1" si="5"/>
        <v>1.9261999087016246</v>
      </c>
      <c r="H41" s="1">
        <f t="shared" ca="1" si="0"/>
        <v>0.4026946107784431</v>
      </c>
      <c r="I41" s="1">
        <f t="shared" ca="1" si="1"/>
        <v>-0.24637853400043941</v>
      </c>
      <c r="J41" s="1">
        <f t="shared" ca="1" si="2"/>
        <v>0.51532675664678218</v>
      </c>
      <c r="K41" s="1">
        <f t="shared" ca="1" si="3"/>
        <v>0.65554910274644518</v>
      </c>
      <c r="L41" s="1">
        <f t="shared" ca="1" si="4"/>
        <v>-0.66295410058926507</v>
      </c>
      <c r="S41" s="17" t="s">
        <v>26</v>
      </c>
      <c r="T41" s="10">
        <f ca="1">EXP(-INTERCEPT(L9:L208,K9:K208)/T40)</f>
        <v>2.943525309351545</v>
      </c>
      <c r="U41" s="18" t="s">
        <v>43</v>
      </c>
      <c r="W41" s="12"/>
      <c r="X41" s="12"/>
      <c r="Y41" s="12"/>
      <c r="Z41" s="12"/>
      <c r="AA41" s="12"/>
      <c r="AB41" s="12"/>
    </row>
    <row r="42" spans="2:30" x14ac:dyDescent="0.2">
      <c r="B42" s="1">
        <v>0.22492869596710188</v>
      </c>
      <c r="C42" s="1">
        <v>3.9178685925675176</v>
      </c>
      <c r="D42" s="1">
        <v>0.77507902289472019</v>
      </c>
      <c r="E42" s="1">
        <v>16.678260273446032</v>
      </c>
      <c r="G42" s="1">
        <f t="shared" ca="1" si="5"/>
        <v>0.77507902289472019</v>
      </c>
      <c r="H42" s="1">
        <f t="shared" ca="1" si="0"/>
        <v>5.3393213572854287E-2</v>
      </c>
      <c r="I42" s="1">
        <f t="shared" ca="1" si="1"/>
        <v>-1.6128070814723279</v>
      </c>
      <c r="J42" s="1">
        <f t="shared" ca="1" si="2"/>
        <v>5.4871492269741237E-2</v>
      </c>
      <c r="K42" s="1">
        <f t="shared" ca="1" si="3"/>
        <v>-0.25479028980142449</v>
      </c>
      <c r="L42" s="1">
        <f t="shared" ca="1" si="4"/>
        <v>-2.9027613318214156</v>
      </c>
      <c r="W42" s="12"/>
      <c r="X42" s="12"/>
      <c r="Y42" s="12"/>
      <c r="Z42" s="12"/>
      <c r="AA42" s="12"/>
      <c r="AB42" s="12"/>
    </row>
    <row r="43" spans="2:30" x14ac:dyDescent="0.2">
      <c r="B43" s="1">
        <v>0.25008453186814827</v>
      </c>
      <c r="C43" s="1">
        <v>3.9753741192400529</v>
      </c>
      <c r="D43" s="1">
        <v>2.1535247376488749</v>
      </c>
      <c r="E43" s="1">
        <v>0.20756182301434326</v>
      </c>
      <c r="G43" s="1">
        <f t="shared" ca="1" si="5"/>
        <v>2.1535247376488749</v>
      </c>
      <c r="H43" s="1">
        <f t="shared" ca="1" si="0"/>
        <v>0.45259481037924154</v>
      </c>
      <c r="I43" s="1">
        <f t="shared" ca="1" si="1"/>
        <v>-0.11910821713417175</v>
      </c>
      <c r="J43" s="1">
        <f t="shared" ca="1" si="2"/>
        <v>0.60256600192952525</v>
      </c>
      <c r="K43" s="1">
        <f t="shared" ca="1" si="3"/>
        <v>0.76710591262918304</v>
      </c>
      <c r="L43" s="1">
        <f t="shared" ca="1" si="4"/>
        <v>-0.50655807284614007</v>
      </c>
      <c r="S43" s="7" t="s">
        <v>42</v>
      </c>
      <c r="W43" s="12"/>
      <c r="X43" s="12"/>
      <c r="Y43" s="12"/>
      <c r="Z43" s="12"/>
      <c r="AA43" s="12"/>
      <c r="AB43" s="12"/>
    </row>
    <row r="44" spans="2:30" x14ac:dyDescent="0.2">
      <c r="B44" s="1">
        <v>0.48775097329329098</v>
      </c>
      <c r="C44" s="1">
        <v>5.1679075957598313</v>
      </c>
      <c r="D44" s="1">
        <v>5.5715692461646382</v>
      </c>
      <c r="E44" s="1">
        <v>0.89160978353940523</v>
      </c>
      <c r="G44" s="1">
        <f t="shared" ca="1" si="5"/>
        <v>5.5715692461646382</v>
      </c>
      <c r="H44" s="1">
        <f t="shared" ca="1" si="0"/>
        <v>0.9565868263473053</v>
      </c>
      <c r="I44" s="1">
        <f t="shared" ca="1" si="1"/>
        <v>1.7123817106205157</v>
      </c>
      <c r="J44" s="1">
        <f t="shared" ca="1" si="2"/>
        <v>3.1369923435501694</v>
      </c>
      <c r="K44" s="1">
        <f t="shared" ca="1" si="3"/>
        <v>1.7176767460671765</v>
      </c>
      <c r="L44" s="1">
        <f t="shared" ca="1" si="4"/>
        <v>1.143264488513873</v>
      </c>
      <c r="S44" s="1">
        <f ca="1">(T44 - INTERCEPT(L9:L208,K9:K208)) / SLOPE(L9:L208,K9:K208)</f>
        <v>2.1211056691254746</v>
      </c>
      <c r="T44" s="1">
        <v>2</v>
      </c>
      <c r="W44" s="12"/>
      <c r="X44" s="12"/>
      <c r="Y44" s="12"/>
      <c r="Z44" s="12"/>
      <c r="AA44" s="12"/>
      <c r="AB44" s="12"/>
    </row>
    <row r="45" spans="2:30" x14ac:dyDescent="0.2">
      <c r="B45" s="1">
        <v>2.1848834147068844E-2</v>
      </c>
      <c r="C45" s="1">
        <v>5.1643902775700976</v>
      </c>
      <c r="D45" s="1">
        <v>1.6134495749492059</v>
      </c>
      <c r="E45" s="1">
        <v>0.24563516098000115</v>
      </c>
      <c r="G45" s="1">
        <f t="shared" ca="1" si="5"/>
        <v>1.6134495749492059</v>
      </c>
      <c r="H45" s="1">
        <f t="shared" ca="1" si="0"/>
        <v>0.29790419161676646</v>
      </c>
      <c r="I45" s="1">
        <f t="shared" ca="1" si="1"/>
        <v>-0.53043785845923541</v>
      </c>
      <c r="J45" s="1">
        <f t="shared" ca="1" si="2"/>
        <v>0.35368540509036628</v>
      </c>
      <c r="K45" s="1">
        <f t="shared" ca="1" si="3"/>
        <v>0.47837448005326244</v>
      </c>
      <c r="L45" s="1">
        <f t="shared" ca="1" si="4"/>
        <v>-1.0393474471494433</v>
      </c>
      <c r="S45" s="1">
        <f ca="1">(T45 - INTERCEPT(L10:L209,K10:K209)) / SLOPE(L10:L209,K10:K209)</f>
        <v>-2.0447728742368905</v>
      </c>
      <c r="T45" s="1">
        <v>-6</v>
      </c>
      <c r="W45" s="14"/>
      <c r="X45" s="12"/>
      <c r="Y45" s="12"/>
      <c r="Z45" s="12"/>
      <c r="AA45" s="12"/>
      <c r="AB45" s="12"/>
    </row>
    <row r="46" spans="2:30" x14ac:dyDescent="0.2">
      <c r="B46" s="1">
        <v>0.24803360573527419</v>
      </c>
      <c r="C46" s="1">
        <v>4.0950470308589084</v>
      </c>
      <c r="D46" s="1">
        <v>2.5156690366022891</v>
      </c>
      <c r="E46" s="1">
        <v>0.38512474949559766</v>
      </c>
      <c r="G46" s="1">
        <f t="shared" ca="1" si="5"/>
        <v>2.5156690366022891</v>
      </c>
      <c r="H46" s="1">
        <f t="shared" ca="1" si="0"/>
        <v>0.52245508982035926</v>
      </c>
      <c r="I46" s="1">
        <f t="shared" ca="1" si="1"/>
        <v>5.6316317022151882E-2</v>
      </c>
      <c r="J46" s="1">
        <f t="shared" ca="1" si="2"/>
        <v>0.73909707075180109</v>
      </c>
      <c r="K46" s="1">
        <f t="shared" ca="1" si="3"/>
        <v>0.9225387867047844</v>
      </c>
      <c r="L46" s="1">
        <f t="shared" ca="1" si="4"/>
        <v>-0.30232601246284735</v>
      </c>
      <c r="W46" s="14"/>
      <c r="X46" s="12"/>
      <c r="Y46" s="12"/>
      <c r="Z46" s="12"/>
      <c r="AA46" s="12"/>
      <c r="AB46" s="12"/>
    </row>
    <row r="47" spans="2:30" x14ac:dyDescent="0.2">
      <c r="B47" s="1">
        <v>1.5363832009576009E-3</v>
      </c>
      <c r="C47" s="1">
        <v>3.5120070440067743</v>
      </c>
      <c r="D47" s="1">
        <v>3.7405453984371779</v>
      </c>
      <c r="E47" s="1">
        <v>0.70511850566771384</v>
      </c>
      <c r="G47" s="1">
        <f t="shared" ca="1" si="5"/>
        <v>3.7405453984371779</v>
      </c>
      <c r="H47" s="1">
        <f t="shared" ca="1" si="0"/>
        <v>0.78193612774451093</v>
      </c>
      <c r="I47" s="1">
        <f t="shared" ca="1" si="1"/>
        <v>0.77874873018302038</v>
      </c>
      <c r="J47" s="1">
        <f t="shared" ca="1" si="2"/>
        <v>1.522967267109165</v>
      </c>
      <c r="K47" s="1">
        <f t="shared" ca="1" si="3"/>
        <v>1.3192314292536429</v>
      </c>
      <c r="L47" s="1">
        <f t="shared" ca="1" si="4"/>
        <v>0.4206605813046243</v>
      </c>
      <c r="W47" s="12"/>
      <c r="X47" s="15"/>
      <c r="Y47" s="15"/>
      <c r="Z47" s="15"/>
      <c r="AA47" s="15"/>
      <c r="AB47" s="12"/>
    </row>
    <row r="48" spans="2:30" x14ac:dyDescent="0.2">
      <c r="B48" s="1">
        <v>4.1018306105604738E-2</v>
      </c>
      <c r="C48" s="1">
        <v>4.1057370522070915</v>
      </c>
      <c r="D48" s="1">
        <v>3.3877312959303012</v>
      </c>
      <c r="E48" s="1">
        <v>1.3079666370623326</v>
      </c>
      <c r="G48" s="1">
        <f t="shared" ca="1" si="5"/>
        <v>3.3877312959303012</v>
      </c>
      <c r="H48" s="1">
        <f t="shared" ca="1" si="0"/>
        <v>0.70708582834331335</v>
      </c>
      <c r="I48" s="1">
        <f t="shared" ca="1" si="1"/>
        <v>0.54489120823511805</v>
      </c>
      <c r="J48" s="1">
        <f t="shared" ca="1" si="2"/>
        <v>1.2278756423766588</v>
      </c>
      <c r="K48" s="1">
        <f t="shared" ca="1" si="3"/>
        <v>1.2201604631163152</v>
      </c>
      <c r="L48" s="1">
        <f t="shared" ca="1" si="4"/>
        <v>0.20528555617404148</v>
      </c>
      <c r="W48" s="14"/>
      <c r="X48" s="12"/>
      <c r="Y48" s="12"/>
      <c r="Z48" s="12"/>
      <c r="AA48" s="12"/>
      <c r="AB48" s="12"/>
    </row>
    <row r="49" spans="2:28" x14ac:dyDescent="0.2">
      <c r="B49" s="1">
        <v>0.21189109051918223</v>
      </c>
      <c r="C49" s="1">
        <v>4.1402987966837692</v>
      </c>
      <c r="D49" s="1">
        <v>3.0148165743897617</v>
      </c>
      <c r="E49" s="1">
        <v>0.24181385397963909</v>
      </c>
      <c r="G49" s="1">
        <f t="shared" ca="1" si="5"/>
        <v>3.0148165743897617</v>
      </c>
      <c r="H49" s="1">
        <f t="shared" ca="1" si="0"/>
        <v>0.63722554890219563</v>
      </c>
      <c r="I49" s="1">
        <f t="shared" ca="1" si="1"/>
        <v>0.35105258016089946</v>
      </c>
      <c r="J49" s="1">
        <f t="shared" ca="1" si="2"/>
        <v>1.0139739846712361</v>
      </c>
      <c r="K49" s="1">
        <f t="shared" ca="1" si="3"/>
        <v>1.103538990646791</v>
      </c>
      <c r="L49" s="1">
        <f t="shared" ca="1" si="4"/>
        <v>1.387724869710179E-2</v>
      </c>
      <c r="W49" s="12"/>
      <c r="X49" s="12"/>
      <c r="Y49" s="12"/>
      <c r="Z49" s="12"/>
      <c r="AA49" s="12"/>
      <c r="AB49" s="12"/>
    </row>
    <row r="50" spans="2:28" x14ac:dyDescent="0.2">
      <c r="B50" s="1">
        <v>3.2634260315877357E-2</v>
      </c>
      <c r="C50" s="1">
        <v>4.4343105346134912</v>
      </c>
      <c r="D50" s="1">
        <v>0.14661904056232405</v>
      </c>
      <c r="E50" s="1">
        <v>80.24701292493036</v>
      </c>
      <c r="G50" s="1">
        <f t="shared" ca="1" si="5"/>
        <v>0.14661904056232405</v>
      </c>
      <c r="H50" s="1">
        <f t="shared" ca="1" si="0"/>
        <v>3.4930139720558877E-3</v>
      </c>
      <c r="I50" s="1">
        <f t="shared" ca="1" si="1"/>
        <v>-2.6975095569769199</v>
      </c>
      <c r="J50" s="1">
        <f t="shared" ca="1" si="2"/>
        <v>3.4991287889402384E-3</v>
      </c>
      <c r="K50" s="1">
        <f t="shared" ca="1" si="3"/>
        <v>-1.9199176169107117</v>
      </c>
      <c r="L50" s="1">
        <f t="shared" ca="1" si="4"/>
        <v>-5.6552412589175045</v>
      </c>
    </row>
    <row r="51" spans="2:28" x14ac:dyDescent="0.2">
      <c r="B51" s="1">
        <v>0.12823905767372237</v>
      </c>
      <c r="C51" s="1">
        <v>4.3166522919287793</v>
      </c>
      <c r="D51" s="1">
        <v>2.7566636414688492</v>
      </c>
      <c r="E51" s="1">
        <v>10.825437260193587</v>
      </c>
      <c r="G51" s="1">
        <f t="shared" ca="1" si="5"/>
        <v>2.7566636414688492</v>
      </c>
      <c r="H51" s="1">
        <f t="shared" ca="1" si="0"/>
        <v>0.58732534930139724</v>
      </c>
      <c r="I51" s="1">
        <f t="shared" ca="1" si="1"/>
        <v>0.22067011655872479</v>
      </c>
      <c r="J51" s="1">
        <f t="shared" ca="1" si="2"/>
        <v>0.8850957671810642</v>
      </c>
      <c r="K51" s="1">
        <f t="shared" ca="1" si="3"/>
        <v>1.0140211229553462</v>
      </c>
      <c r="L51" s="1">
        <f t="shared" ca="1" si="4"/>
        <v>-0.12205942832462266</v>
      </c>
    </row>
    <row r="52" spans="2:28" x14ac:dyDescent="0.2">
      <c r="B52" s="1">
        <v>0.14894740133655834</v>
      </c>
      <c r="C52" s="1">
        <v>5.8911419789724029</v>
      </c>
      <c r="D52" s="1">
        <v>0.57138434089299928</v>
      </c>
      <c r="E52" s="1">
        <v>11.941334788397313</v>
      </c>
      <c r="G52" s="1">
        <f t="shared" ca="1" si="5"/>
        <v>0.57138434089299928</v>
      </c>
      <c r="H52" s="1">
        <f t="shared" ca="1" si="0"/>
        <v>2.8443113772455089E-2</v>
      </c>
      <c r="I52" s="1">
        <f t="shared" ca="1" si="1"/>
        <v>-1.9041839786906032</v>
      </c>
      <c r="J52" s="1">
        <f t="shared" ca="1" si="2"/>
        <v>2.8855456832555762E-2</v>
      </c>
      <c r="K52" s="1">
        <f t="shared" ca="1" si="3"/>
        <v>-0.55969319436847464</v>
      </c>
      <c r="L52" s="1">
        <f t="shared" ca="1" si="4"/>
        <v>-3.545456158937748</v>
      </c>
    </row>
    <row r="53" spans="2:28" x14ac:dyDescent="0.2">
      <c r="B53" s="1">
        <v>0.43556732288264927</v>
      </c>
      <c r="C53" s="1">
        <v>6.1666134583323107</v>
      </c>
      <c r="D53" s="1">
        <v>6.4231761830513232</v>
      </c>
      <c r="E53" s="1">
        <v>0.2303986624509303</v>
      </c>
      <c r="G53" s="1">
        <f t="shared" ca="1" si="5"/>
        <v>6.4231761830513232</v>
      </c>
      <c r="H53" s="1">
        <f t="shared" ca="1" si="0"/>
        <v>0.99650698602794407</v>
      </c>
      <c r="I53" s="1">
        <f t="shared" ca="1" si="1"/>
        <v>2.6975095569769167</v>
      </c>
      <c r="J53" s="1">
        <f t="shared" ca="1" si="2"/>
        <v>5.6569903131494312</v>
      </c>
      <c r="K53" s="1">
        <f t="shared" ca="1" si="3"/>
        <v>1.8599127279245757</v>
      </c>
      <c r="L53" s="1">
        <f t="shared" ca="1" si="4"/>
        <v>1.7328920039942408</v>
      </c>
    </row>
    <row r="54" spans="2:28" x14ac:dyDescent="0.2">
      <c r="B54" s="1">
        <v>4.937557119464594E-3</v>
      </c>
      <c r="C54" s="1">
        <v>4.5721072279668444</v>
      </c>
      <c r="D54" s="1">
        <v>2.9972234659907411</v>
      </c>
      <c r="E54" s="1">
        <v>20.347279599637613</v>
      </c>
      <c r="G54" s="1">
        <f t="shared" ca="1" si="5"/>
        <v>2.9972234659907411</v>
      </c>
      <c r="H54" s="1">
        <f t="shared" ca="1" si="0"/>
        <v>0.6272455089820359</v>
      </c>
      <c r="I54" s="1">
        <f t="shared" ca="1" si="1"/>
        <v>0.32456676785852062</v>
      </c>
      <c r="J54" s="1">
        <f t="shared" ca="1" si="2"/>
        <v>0.98683527707193808</v>
      </c>
      <c r="K54" s="1">
        <f t="shared" ca="1" si="3"/>
        <v>1.0976863487816342</v>
      </c>
      <c r="L54" s="1">
        <f t="shared" ca="1" si="4"/>
        <v>-1.3252146007728062E-2</v>
      </c>
    </row>
    <row r="55" spans="2:28" x14ac:dyDescent="0.2">
      <c r="B55" s="1">
        <v>0.19469769227755085</v>
      </c>
      <c r="C55" s="1">
        <v>2.9656138783395338</v>
      </c>
      <c r="D55" s="1">
        <v>4.4408043405147613</v>
      </c>
      <c r="E55" s="1">
        <v>0.43458714284691552</v>
      </c>
      <c r="G55" s="1">
        <f t="shared" ca="1" si="5"/>
        <v>4.4408043405147613</v>
      </c>
      <c r="H55" s="1">
        <f t="shared" ca="1" si="0"/>
        <v>0.87175648702594799</v>
      </c>
      <c r="I55" s="1">
        <f t="shared" ca="1" si="1"/>
        <v>1.1347334299493963</v>
      </c>
      <c r="J55" s="1">
        <f t="shared" ca="1" si="2"/>
        <v>2.0538243773095348</v>
      </c>
      <c r="K55" s="1">
        <f t="shared" ca="1" si="3"/>
        <v>1.4908355178106403</v>
      </c>
      <c r="L55" s="1">
        <f t="shared" ca="1" si="4"/>
        <v>0.71970360508036524</v>
      </c>
    </row>
    <row r="56" spans="2:28" x14ac:dyDescent="0.2">
      <c r="B56" s="1">
        <v>0.26922678483708001</v>
      </c>
      <c r="C56" s="1">
        <v>4.2300009227721524</v>
      </c>
      <c r="D56" s="1">
        <v>2.9144319886897563</v>
      </c>
      <c r="E56" s="1">
        <v>0.2323444410311194</v>
      </c>
      <c r="G56" s="1">
        <f t="shared" ca="1" si="5"/>
        <v>2.9144319886897563</v>
      </c>
      <c r="H56" s="1">
        <f t="shared" ca="1" si="0"/>
        <v>0.61726546906187629</v>
      </c>
      <c r="I56" s="1">
        <f t="shared" ca="1" si="1"/>
        <v>0.29830673829035242</v>
      </c>
      <c r="J56" s="1">
        <f t="shared" ca="1" si="2"/>
        <v>0.96041366083749935</v>
      </c>
      <c r="K56" s="1">
        <f t="shared" ca="1" si="3"/>
        <v>1.0696749427327366</v>
      </c>
      <c r="L56" s="1">
        <f t="shared" ca="1" si="4"/>
        <v>-4.0391190623852276E-2</v>
      </c>
      <c r="S56" s="6" t="s">
        <v>44</v>
      </c>
      <c r="T56" s="1">
        <f ca="1">-INTERCEPT(I9:I208,K9:K208) / SLOPE(I9:I208,K9:K208)</f>
        <v>0.78176754633406553</v>
      </c>
      <c r="U56" s="10">
        <f ca="1">AVERAGE(K9:K208)</f>
        <v>0.78176754633406542</v>
      </c>
    </row>
    <row r="57" spans="2:28" x14ac:dyDescent="0.2">
      <c r="B57" s="1">
        <v>0.64103613981044694</v>
      </c>
      <c r="C57" s="1">
        <v>4.3178680088737798</v>
      </c>
      <c r="D57" s="1">
        <v>2.4139923497618687</v>
      </c>
      <c r="E57" s="1">
        <v>7.9602591580790287</v>
      </c>
      <c r="G57" s="1">
        <f t="shared" ca="1" si="5"/>
        <v>2.4139923497618687</v>
      </c>
      <c r="H57" s="1">
        <f t="shared" ca="1" si="0"/>
        <v>0.49750499001996007</v>
      </c>
      <c r="I57" s="1">
        <f t="shared" ca="1" si="1"/>
        <v>-6.2541033315154067E-3</v>
      </c>
      <c r="J57" s="1">
        <f t="shared" ca="1" si="2"/>
        <v>0.68816956948619312</v>
      </c>
      <c r="K57" s="1">
        <f t="shared" ca="1" si="3"/>
        <v>0.88128195355758765</v>
      </c>
      <c r="L57" s="1">
        <f t="shared" ca="1" si="4"/>
        <v>-0.37372000414041934</v>
      </c>
      <c r="S57" s="6" t="s">
        <v>45</v>
      </c>
      <c r="T57" s="1">
        <f ca="1">1/SLOPE(I9:I208,K9:K208)</f>
        <v>0.6767083997995833</v>
      </c>
      <c r="U57" s="10">
        <f ca="1">STDEV(K9:K208)</f>
        <v>0.65321460189272118</v>
      </c>
    </row>
    <row r="58" spans="2:28" x14ac:dyDescent="0.2">
      <c r="B58" s="1">
        <v>0.37956348178939953</v>
      </c>
      <c r="C58" s="1">
        <v>4.1916233707370703</v>
      </c>
      <c r="D58" s="1">
        <v>1.0855429951699151</v>
      </c>
      <c r="E58" s="1">
        <v>3.6592071180443712E-2</v>
      </c>
      <c r="G58" s="1">
        <f t="shared" ca="1" si="5"/>
        <v>1.0855429951699151</v>
      </c>
      <c r="H58" s="1">
        <f t="shared" ca="1" si="0"/>
        <v>0.13822355289421157</v>
      </c>
      <c r="I58" s="1">
        <f t="shared" ca="1" si="1"/>
        <v>-1.0883353148179222</v>
      </c>
      <c r="J58" s="1">
        <f t="shared" ca="1" si="2"/>
        <v>0.14875938405807673</v>
      </c>
      <c r="K58" s="1">
        <f t="shared" ca="1" si="3"/>
        <v>8.2080318183697001E-2</v>
      </c>
      <c r="L58" s="1">
        <f t="shared" ca="1" si="4"/>
        <v>-1.9054251504415249</v>
      </c>
    </row>
    <row r="59" spans="2:28" x14ac:dyDescent="0.2">
      <c r="B59" s="1">
        <v>0.82146354547115841</v>
      </c>
      <c r="C59" s="1">
        <v>2.6017465485129163</v>
      </c>
      <c r="D59" s="1">
        <v>3.6928237331840581</v>
      </c>
      <c r="E59" s="1">
        <v>1.9448665850225748</v>
      </c>
      <c r="G59" s="1">
        <f t="shared" ca="1" si="5"/>
        <v>3.6928237331840581</v>
      </c>
      <c r="H59" s="1">
        <f t="shared" ca="1" si="0"/>
        <v>0.77195608782435121</v>
      </c>
      <c r="I59" s="1">
        <f t="shared" ca="1" si="1"/>
        <v>0.74530423031537718</v>
      </c>
      <c r="J59" s="1">
        <f t="shared" ca="1" si="2"/>
        <v>1.4782170713105502</v>
      </c>
      <c r="K59" s="1">
        <f t="shared" ca="1" si="3"/>
        <v>1.3063914047513681</v>
      </c>
      <c r="L59" s="1">
        <f t="shared" ca="1" si="4"/>
        <v>0.39083668001698862</v>
      </c>
      <c r="S59" s="7" t="s">
        <v>42</v>
      </c>
    </row>
    <row r="60" spans="2:28" x14ac:dyDescent="0.2">
      <c r="B60" s="1">
        <v>0.16458781279324028</v>
      </c>
      <c r="C60" s="1">
        <v>2.4778538014619702</v>
      </c>
      <c r="D60" s="1">
        <v>2.0476428912701437</v>
      </c>
      <c r="E60" s="1">
        <v>1.2421917396859907</v>
      </c>
      <c r="G60" s="1">
        <f t="shared" ca="1" si="5"/>
        <v>2.0476428912701437</v>
      </c>
      <c r="H60" s="1">
        <f t="shared" ca="1" si="0"/>
        <v>0.42764471057884229</v>
      </c>
      <c r="I60" s="1">
        <f t="shared" ca="1" si="1"/>
        <v>-0.18237375463848368</v>
      </c>
      <c r="J60" s="1">
        <f t="shared" ca="1" si="2"/>
        <v>0.55799534507538473</v>
      </c>
      <c r="K60" s="1">
        <f t="shared" ca="1" si="3"/>
        <v>0.71668932247613304</v>
      </c>
      <c r="L60" s="1">
        <f t="shared" ca="1" si="4"/>
        <v>-0.58340465879443082</v>
      </c>
      <c r="S60" s="1">
        <f ca="1">$U$56+T60*$U$57</f>
        <v>2.741411352012229</v>
      </c>
      <c r="T60" s="1">
        <v>3</v>
      </c>
    </row>
    <row r="61" spans="2:28" x14ac:dyDescent="0.2">
      <c r="B61" s="1">
        <v>0.14963439477808083</v>
      </c>
      <c r="C61" s="1">
        <v>4.2027475654456321</v>
      </c>
      <c r="D61" s="1">
        <v>3.0241901385212984</v>
      </c>
      <c r="E61" s="1">
        <v>0.39814197459805534</v>
      </c>
      <c r="G61" s="1">
        <f t="shared" ca="1" si="5"/>
        <v>3.0241901385212984</v>
      </c>
      <c r="H61" s="1">
        <f t="shared" ca="1" si="0"/>
        <v>0.64221556886227538</v>
      </c>
      <c r="I61" s="1">
        <f t="shared" ca="1" si="1"/>
        <v>0.36438724029913189</v>
      </c>
      <c r="J61" s="1">
        <f t="shared" ca="1" si="2"/>
        <v>1.0278246216051348</v>
      </c>
      <c r="K61" s="1">
        <f t="shared" ca="1" si="3"/>
        <v>1.106643332835781</v>
      </c>
      <c r="L61" s="1">
        <f t="shared" ca="1" si="4"/>
        <v>2.7444550927448044E-2</v>
      </c>
      <c r="S61" s="1">
        <f ca="1">$U$56+T61*$U$57</f>
        <v>-1.1778762593440981</v>
      </c>
      <c r="T61" s="1">
        <v>-3</v>
      </c>
    </row>
    <row r="62" spans="2:28" x14ac:dyDescent="0.2">
      <c r="B62" s="1">
        <v>0.44415381583374985</v>
      </c>
      <c r="C62" s="1">
        <v>4.5352167002269574</v>
      </c>
      <c r="D62" s="1">
        <v>2.1793785647276773</v>
      </c>
      <c r="E62" s="1">
        <v>15.837484104097486</v>
      </c>
      <c r="G62" s="1">
        <f t="shared" ca="1" si="5"/>
        <v>2.1793785647276773</v>
      </c>
      <c r="H62" s="1">
        <f t="shared" ca="1" si="0"/>
        <v>0.45758483033932135</v>
      </c>
      <c r="I62" s="1">
        <f t="shared" ca="1" si="1"/>
        <v>-0.10652016045293462</v>
      </c>
      <c r="J62" s="1">
        <f t="shared" ca="1" si="2"/>
        <v>0.6117235750835458</v>
      </c>
      <c r="K62" s="1">
        <f t="shared" ca="1" si="3"/>
        <v>0.77903977411156378</v>
      </c>
      <c r="L62" s="1">
        <f t="shared" ca="1" si="4"/>
        <v>-0.4914747732056427</v>
      </c>
    </row>
    <row r="63" spans="2:28" x14ac:dyDescent="0.2">
      <c r="B63" s="1">
        <v>0.25552343966847885</v>
      </c>
      <c r="C63" s="1">
        <v>3.6839808267513008</v>
      </c>
      <c r="D63" s="1">
        <v>3.9793266342482125</v>
      </c>
      <c r="E63" s="1">
        <v>19.806341085513463</v>
      </c>
      <c r="G63" s="1">
        <f t="shared" ca="1" si="5"/>
        <v>3.9793266342482125</v>
      </c>
      <c r="H63" s="1">
        <f t="shared" ca="1" si="0"/>
        <v>0.81686626746506974</v>
      </c>
      <c r="I63" s="1">
        <f t="shared" ca="1" si="1"/>
        <v>0.903487037015824</v>
      </c>
      <c r="J63" s="1">
        <f t="shared" ca="1" si="2"/>
        <v>1.6975386141501845</v>
      </c>
      <c r="K63" s="1">
        <f t="shared" ca="1" si="3"/>
        <v>1.3811126176077271</v>
      </c>
      <c r="L63" s="1">
        <f t="shared" ca="1" si="4"/>
        <v>0.52917932785041977</v>
      </c>
    </row>
    <row r="64" spans="2:28" x14ac:dyDescent="0.2">
      <c r="B64" s="1">
        <v>1.4294069312759184E-2</v>
      </c>
      <c r="C64" s="1">
        <v>4.9153279585010443</v>
      </c>
      <c r="D64" s="1">
        <v>4.3767694378991191</v>
      </c>
      <c r="E64" s="1">
        <v>0.95167191031483089</v>
      </c>
      <c r="G64" s="1">
        <f t="shared" ca="1" si="5"/>
        <v>4.3767694378991191</v>
      </c>
      <c r="H64" s="1">
        <f t="shared" ca="1" si="0"/>
        <v>0.85179640718562866</v>
      </c>
      <c r="I64" s="1">
        <f t="shared" ca="1" si="1"/>
        <v>1.044169045588939</v>
      </c>
      <c r="J64" s="1">
        <f t="shared" ca="1" si="2"/>
        <v>1.9091683234020551</v>
      </c>
      <c r="K64" s="1">
        <f t="shared" ca="1" si="3"/>
        <v>1.4763108809929439</v>
      </c>
      <c r="L64" s="1">
        <f t="shared" ca="1" si="4"/>
        <v>0.6466677144563665</v>
      </c>
    </row>
    <row r="65" spans="2:12" x14ac:dyDescent="0.2">
      <c r="B65" s="1">
        <v>0.18658346244646717</v>
      </c>
      <c r="C65" s="1">
        <v>4.3436950677947728</v>
      </c>
      <c r="D65" s="1">
        <v>5.6105203497063707</v>
      </c>
      <c r="E65" s="1">
        <v>3.7015759935160299</v>
      </c>
      <c r="G65" s="1">
        <f t="shared" ca="1" si="5"/>
        <v>5.6105203497063707</v>
      </c>
      <c r="H65" s="1">
        <f t="shared" ca="1" si="0"/>
        <v>0.97155688622754488</v>
      </c>
      <c r="I65" s="1">
        <f t="shared" ca="1" si="1"/>
        <v>1.9041839786906027</v>
      </c>
      <c r="J65" s="1">
        <f t="shared" ca="1" si="2"/>
        <v>3.5598491943702042</v>
      </c>
      <c r="K65" s="1">
        <f t="shared" ca="1" si="3"/>
        <v>1.7246434691915773</v>
      </c>
      <c r="L65" s="1">
        <f t="shared" ca="1" si="4"/>
        <v>1.2697181828347159</v>
      </c>
    </row>
    <row r="66" spans="2:12" x14ac:dyDescent="0.2">
      <c r="B66" s="1">
        <v>0.17935683849885908</v>
      </c>
      <c r="C66" s="1">
        <v>2.4044629198269956</v>
      </c>
      <c r="D66" s="1">
        <v>6.0871257912005259</v>
      </c>
      <c r="E66" s="1">
        <v>0.42205060750400281</v>
      </c>
      <c r="G66" s="1">
        <f t="shared" ca="1" si="5"/>
        <v>6.0871257912005259</v>
      </c>
      <c r="H66" s="1">
        <f t="shared" ca="1" si="0"/>
        <v>0.99151696606786421</v>
      </c>
      <c r="I66" s="1">
        <f t="shared" ca="1" si="1"/>
        <v>2.3874422545356215</v>
      </c>
      <c r="J66" s="1">
        <f t="shared" ca="1" si="2"/>
        <v>4.769687118148533</v>
      </c>
      <c r="K66" s="1">
        <f t="shared" ca="1" si="3"/>
        <v>1.806176014847876</v>
      </c>
      <c r="L66" s="1">
        <f t="shared" ca="1" si="4"/>
        <v>1.5622807090693376</v>
      </c>
    </row>
    <row r="67" spans="2:12" x14ac:dyDescent="0.2">
      <c r="B67" s="1">
        <v>5.2086727386164655E-2</v>
      </c>
      <c r="C67" s="1">
        <v>4.0411328940207474</v>
      </c>
      <c r="D67" s="1">
        <v>3.6033065481283391</v>
      </c>
      <c r="E67" s="1">
        <v>23.269201159464028</v>
      </c>
      <c r="G67" s="1">
        <f t="shared" ca="1" si="5"/>
        <v>3.6033065481283391</v>
      </c>
      <c r="H67" s="1">
        <f t="shared" ca="1" si="0"/>
        <v>0.75199600798403188</v>
      </c>
      <c r="I67" s="1">
        <f t="shared" ca="1" si="1"/>
        <v>0.68078430267664325</v>
      </c>
      <c r="J67" s="1">
        <f t="shared" ca="1" si="2"/>
        <v>1.3943104361081264</v>
      </c>
      <c r="K67" s="1">
        <f t="shared" ca="1" si="3"/>
        <v>1.2818519095034842</v>
      </c>
      <c r="L67" s="1">
        <f t="shared" ca="1" si="4"/>
        <v>0.33239998202775339</v>
      </c>
    </row>
    <row r="68" spans="2:12" x14ac:dyDescent="0.2">
      <c r="B68" s="1">
        <v>2.3979368289980749E-2</v>
      </c>
      <c r="C68" s="1">
        <v>3.5460406003472915</v>
      </c>
      <c r="D68" s="1">
        <v>2.8998702489097434</v>
      </c>
      <c r="E68" s="1">
        <v>0.22155484067125583</v>
      </c>
      <c r="G68" s="1">
        <f t="shared" ca="1" si="5"/>
        <v>2.8998702489097434</v>
      </c>
      <c r="H68" s="1">
        <f t="shared" ca="1" si="0"/>
        <v>0.61227544910179643</v>
      </c>
      <c r="I68" s="1">
        <f t="shared" ca="1" si="1"/>
        <v>0.28525458772371748</v>
      </c>
      <c r="J68" s="1">
        <f t="shared" ca="1" si="2"/>
        <v>0.94746011183710799</v>
      </c>
      <c r="K68" s="1">
        <f t="shared" ca="1" si="3"/>
        <v>1.0646659942362253</v>
      </c>
      <c r="L68" s="1">
        <f t="shared" ca="1" si="4"/>
        <v>-5.3970441236666986E-2</v>
      </c>
    </row>
    <row r="69" spans="2:12" x14ac:dyDescent="0.2">
      <c r="B69" s="1">
        <v>2.3894503589360138E-2</v>
      </c>
      <c r="C69" s="1">
        <v>2.7098393119033455</v>
      </c>
      <c r="D69" s="1">
        <v>2.3216415093411964</v>
      </c>
      <c r="E69" s="1">
        <v>40.565197017923794</v>
      </c>
      <c r="G69" s="1">
        <f t="shared" ca="1" si="5"/>
        <v>2.3216415093411964</v>
      </c>
      <c r="H69" s="1">
        <f t="shared" ca="1" si="0"/>
        <v>0.4875249500998004</v>
      </c>
      <c r="I69" s="1">
        <f t="shared" ca="1" si="1"/>
        <v>-3.1275410739968465E-2</v>
      </c>
      <c r="J69" s="1">
        <f t="shared" ca="1" si="2"/>
        <v>0.66850325227619734</v>
      </c>
      <c r="K69" s="1">
        <f t="shared" ca="1" si="3"/>
        <v>0.84227448261458293</v>
      </c>
      <c r="L69" s="1">
        <f t="shared" ca="1" si="4"/>
        <v>-0.40271401741652491</v>
      </c>
    </row>
    <row r="70" spans="2:12" x14ac:dyDescent="0.2">
      <c r="B70" s="1">
        <v>0.14921021915487107</v>
      </c>
      <c r="C70" s="1">
        <v>3.8393179257627512</v>
      </c>
      <c r="D70" s="1">
        <v>2.2611067859302367</v>
      </c>
      <c r="E70" s="1">
        <v>0.68689147308338316</v>
      </c>
      <c r="G70" s="1">
        <f t="shared" ca="1" si="5"/>
        <v>2.2611067859302367</v>
      </c>
      <c r="H70" s="1">
        <f t="shared" ca="1" si="0"/>
        <v>0.46756487025948101</v>
      </c>
      <c r="I70" s="1">
        <f t="shared" ca="1" si="1"/>
        <v>-8.1392591716037396E-2</v>
      </c>
      <c r="J70" s="1">
        <f t="shared" ca="1" si="2"/>
        <v>0.63029421090300197</v>
      </c>
      <c r="K70" s="1">
        <f t="shared" ca="1" si="3"/>
        <v>0.81585442169414879</v>
      </c>
      <c r="L70" s="1">
        <f t="shared" ca="1" si="4"/>
        <v>-0.46156856717445399</v>
      </c>
    </row>
    <row r="71" spans="2:12" x14ac:dyDescent="0.2">
      <c r="B71" s="1">
        <v>0.24453914200504526</v>
      </c>
      <c r="C71" s="1">
        <v>5.1592921358158215</v>
      </c>
      <c r="D71" s="1">
        <v>1.3485667006913862</v>
      </c>
      <c r="E71" s="1">
        <v>2.3709044441257401</v>
      </c>
      <c r="G71" s="1">
        <f t="shared" ca="1" si="5"/>
        <v>1.3485667006913862</v>
      </c>
      <c r="H71" s="1">
        <f t="shared" ca="1" si="0"/>
        <v>0.20309381237524951</v>
      </c>
      <c r="I71" s="1">
        <f t="shared" ca="1" si="1"/>
        <v>-0.83062125279067045</v>
      </c>
      <c r="J71" s="1">
        <f t="shared" ca="1" si="2"/>
        <v>0.22701831398974295</v>
      </c>
      <c r="K71" s="1">
        <f t="shared" ca="1" si="3"/>
        <v>0.29904232525269875</v>
      </c>
      <c r="L71" s="1">
        <f t="shared" ca="1" si="4"/>
        <v>-1.4827245863861473</v>
      </c>
    </row>
    <row r="72" spans="2:12" x14ac:dyDescent="0.2">
      <c r="B72" s="1">
        <v>0.22529287754595487</v>
      </c>
      <c r="C72" s="1">
        <v>4.5661087543586421</v>
      </c>
      <c r="D72" s="1">
        <v>2.7358966757593048</v>
      </c>
      <c r="E72" s="1">
        <v>16.390493780384727</v>
      </c>
      <c r="G72" s="1">
        <f t="shared" ca="1" si="5"/>
        <v>2.7358966757593048</v>
      </c>
      <c r="H72" s="1">
        <f t="shared" ca="1" si="0"/>
        <v>0.58233532934131738</v>
      </c>
      <c r="I72" s="1">
        <f t="shared" ca="1" si="1"/>
        <v>0.20787145065533047</v>
      </c>
      <c r="J72" s="1">
        <f t="shared" ca="1" si="2"/>
        <v>0.87307639171528018</v>
      </c>
      <c r="K72" s="1">
        <f t="shared" ca="1" si="3"/>
        <v>1.006459234339343</v>
      </c>
      <c r="L72" s="1">
        <f t="shared" ca="1" si="4"/>
        <v>-0.13573222214235939</v>
      </c>
    </row>
    <row r="73" spans="2:12" x14ac:dyDescent="0.2">
      <c r="B73" s="1">
        <v>3.3753310515584847E-2</v>
      </c>
      <c r="C73" s="1">
        <v>4.80073001843511</v>
      </c>
      <c r="D73" s="1">
        <v>1.0162686918689354</v>
      </c>
      <c r="E73" s="1">
        <v>3.6441494266832145E-2</v>
      </c>
      <c r="G73" s="1">
        <f t="shared" ca="1" si="5"/>
        <v>1.0162686918689354</v>
      </c>
      <c r="H73" s="1">
        <f t="shared" ref="H73:H136" ca="1" si="6">(RANK(G73,$G$9:$G$208,1)-0.3)/((COUNT($G$9:$G$208)+0.4))</f>
        <v>0.12325349301397205</v>
      </c>
      <c r="I73" s="1">
        <f t="shared" ref="I73:I136" ca="1" si="7">NORMSINV(H73)</f>
        <v>-1.1588753792244371</v>
      </c>
      <c r="J73" s="1">
        <f t="shared" ref="J73:J136" ca="1" si="8" xml:space="preserve"> -LN(1-H73)</f>
        <v>0.13153737401765819</v>
      </c>
      <c r="K73" s="1">
        <f t="shared" ref="K73:K136" ca="1" si="9">LN(G73)</f>
        <v>1.6137774693696746E-2</v>
      </c>
      <c r="L73" s="1">
        <f t="shared" ref="L73:L136" ca="1" si="10">LN( -LN(1-H73))</f>
        <v>-2.0284642546831595</v>
      </c>
    </row>
    <row r="74" spans="2:12" x14ac:dyDescent="0.2">
      <c r="B74" s="1">
        <v>0.30748747159820877</v>
      </c>
      <c r="C74" s="1">
        <v>2.2015664134406534</v>
      </c>
      <c r="D74" s="1">
        <v>1.0329694866429562</v>
      </c>
      <c r="E74" s="1">
        <v>76.874680430793944</v>
      </c>
      <c r="G74" s="1">
        <f t="shared" ref="G74:G137" ca="1" si="11">OFFSET(B74:E74,0,$G$7,1,1)</f>
        <v>1.0329694866429562</v>
      </c>
      <c r="H74" s="1">
        <f t="shared" ca="1" si="6"/>
        <v>0.1282435129740519</v>
      </c>
      <c r="I74" s="1">
        <f t="shared" ca="1" si="7"/>
        <v>-1.1347334299493967</v>
      </c>
      <c r="J74" s="1">
        <f t="shared" ca="1" si="8"/>
        <v>0.13724515207069884</v>
      </c>
      <c r="K74" s="1">
        <f t="shared" ca="1" si="9"/>
        <v>3.2437651117449826E-2</v>
      </c>
      <c r="L74" s="1">
        <f t="shared" ca="1" si="10"/>
        <v>-1.9859865211055914</v>
      </c>
    </row>
    <row r="75" spans="2:12" x14ac:dyDescent="0.2">
      <c r="B75" s="1">
        <v>2.5347444439158179E-2</v>
      </c>
      <c r="C75" s="1">
        <v>3.2133364557766066</v>
      </c>
      <c r="D75" s="1">
        <v>2.4319059181156741</v>
      </c>
      <c r="E75" s="1">
        <v>0.40417751625242326</v>
      </c>
      <c r="G75" s="1">
        <f t="shared" ca="1" si="11"/>
        <v>2.4319059181156741</v>
      </c>
      <c r="H75" s="1">
        <f t="shared" ca="1" si="6"/>
        <v>0.50249500998003993</v>
      </c>
      <c r="I75" s="1">
        <f t="shared" ca="1" si="7"/>
        <v>6.2541033315154067E-3</v>
      </c>
      <c r="J75" s="1">
        <f t="shared" ca="1" si="8"/>
        <v>0.69814969224291712</v>
      </c>
      <c r="K75" s="1">
        <f t="shared" ca="1" si="9"/>
        <v>0.88867527837030591</v>
      </c>
      <c r="L75" s="1">
        <f t="shared" ca="1" si="10"/>
        <v>-0.35932174041202503</v>
      </c>
    </row>
    <row r="76" spans="2:12" x14ac:dyDescent="0.2">
      <c r="B76" s="1">
        <v>0.85318386112476274</v>
      </c>
      <c r="C76" s="1">
        <v>4.601715586096204</v>
      </c>
      <c r="D76" s="1">
        <v>0.97092424339561112</v>
      </c>
      <c r="E76" s="1">
        <v>7.1810971268753354</v>
      </c>
      <c r="G76" s="1">
        <f t="shared" ca="1" si="11"/>
        <v>0.97092424339561112</v>
      </c>
      <c r="H76" s="1">
        <f t="shared" ca="1" si="6"/>
        <v>9.8303393213572843E-2</v>
      </c>
      <c r="I76" s="1">
        <f t="shared" ca="1" si="7"/>
        <v>-1.2912794713519373</v>
      </c>
      <c r="J76" s="1">
        <f t="shared" ca="1" si="8"/>
        <v>0.10347717161252691</v>
      </c>
      <c r="K76" s="1">
        <f t="shared" ca="1" si="9"/>
        <v>-2.950683289449486E-2</v>
      </c>
      <c r="L76" s="1">
        <f t="shared" ca="1" si="10"/>
        <v>-2.2684042547347332</v>
      </c>
    </row>
    <row r="77" spans="2:12" x14ac:dyDescent="0.2">
      <c r="B77" s="1">
        <v>0.15249331013811521</v>
      </c>
      <c r="C77" s="1">
        <v>3.8230099191814642</v>
      </c>
      <c r="D77" s="1">
        <v>1.9658878549639502</v>
      </c>
      <c r="E77" s="1">
        <v>3.0269356282551203</v>
      </c>
      <c r="G77" s="1">
        <f t="shared" ca="1" si="11"/>
        <v>1.9658878549639502</v>
      </c>
      <c r="H77" s="1">
        <f t="shared" ca="1" si="6"/>
        <v>0.40768463073852296</v>
      </c>
      <c r="I77" s="1">
        <f t="shared" ca="1" si="7"/>
        <v>-0.23350503341371939</v>
      </c>
      <c r="J77" s="1">
        <f t="shared" ca="1" si="8"/>
        <v>0.52371606759508726</v>
      </c>
      <c r="K77" s="1">
        <f t="shared" ca="1" si="9"/>
        <v>0.67594397786196703</v>
      </c>
      <c r="L77" s="1">
        <f t="shared" ca="1" si="10"/>
        <v>-0.64680559725253228</v>
      </c>
    </row>
    <row r="78" spans="2:12" x14ac:dyDescent="0.2">
      <c r="B78" s="1">
        <v>0.47287886705258009</v>
      </c>
      <c r="C78" s="1">
        <v>6.8761918936188096</v>
      </c>
      <c r="D78" s="1">
        <v>4.6865577754832577</v>
      </c>
      <c r="E78" s="1">
        <v>0.34973447823481085</v>
      </c>
      <c r="G78" s="1">
        <f t="shared" ca="1" si="11"/>
        <v>4.6865577754832577</v>
      </c>
      <c r="H78" s="1">
        <f t="shared" ca="1" si="6"/>
        <v>0.89171656686626743</v>
      </c>
      <c r="I78" s="1">
        <f t="shared" ca="1" si="7"/>
        <v>1.2357086898512506</v>
      </c>
      <c r="J78" s="1">
        <f t="shared" ca="1" si="8"/>
        <v>2.2230031086642956</v>
      </c>
      <c r="K78" s="1">
        <f t="shared" ca="1" si="9"/>
        <v>1.5446983631948292</v>
      </c>
      <c r="L78" s="1">
        <f t="shared" ca="1" si="10"/>
        <v>0.79885903339057152</v>
      </c>
    </row>
    <row r="79" spans="2:12" x14ac:dyDescent="0.2">
      <c r="B79" s="1">
        <v>0.26031587888142332</v>
      </c>
      <c r="C79" s="1">
        <v>3.1807892668813125</v>
      </c>
      <c r="D79" s="1">
        <v>4.5691802195295947</v>
      </c>
      <c r="E79" s="1">
        <v>12.87626522952654</v>
      </c>
      <c r="G79" s="1">
        <f t="shared" ca="1" si="11"/>
        <v>4.5691802195295947</v>
      </c>
      <c r="H79" s="1">
        <f t="shared" ca="1" si="6"/>
        <v>0.88173652694610771</v>
      </c>
      <c r="I79" s="1">
        <f t="shared" ca="1" si="7"/>
        <v>1.1837123561092817</v>
      </c>
      <c r="J79" s="1">
        <f t="shared" ca="1" si="8"/>
        <v>2.1348403210696234</v>
      </c>
      <c r="K79" s="1">
        <f t="shared" ca="1" si="9"/>
        <v>1.5193338057799528</v>
      </c>
      <c r="L79" s="1">
        <f t="shared" ca="1" si="10"/>
        <v>0.75839185281550436</v>
      </c>
    </row>
    <row r="80" spans="2:12" x14ac:dyDescent="0.2">
      <c r="B80" s="1">
        <v>5.1497107373984108E-2</v>
      </c>
      <c r="C80" s="1">
        <v>4.7962524789388326</v>
      </c>
      <c r="D80" s="1">
        <v>3.2507622040187849</v>
      </c>
      <c r="E80" s="1">
        <v>0.44060025496980049</v>
      </c>
      <c r="G80" s="1">
        <f t="shared" ca="1" si="11"/>
        <v>3.2507622040187849</v>
      </c>
      <c r="H80" s="1">
        <f t="shared" ca="1" si="6"/>
        <v>0.68213572854291404</v>
      </c>
      <c r="I80" s="1">
        <f t="shared" ca="1" si="7"/>
        <v>0.47367940352453713</v>
      </c>
      <c r="J80" s="1">
        <f t="shared" ca="1" si="8"/>
        <v>1.1461308066325917</v>
      </c>
      <c r="K80" s="1">
        <f t="shared" ca="1" si="9"/>
        <v>1.1788894931585905</v>
      </c>
      <c r="L80" s="1">
        <f t="shared" ca="1" si="10"/>
        <v>0.13639175369211157</v>
      </c>
    </row>
    <row r="81" spans="2:12" x14ac:dyDescent="0.2">
      <c r="B81" s="1">
        <v>0.75700281621706145</v>
      </c>
      <c r="C81" s="1">
        <v>5.3029945696845555</v>
      </c>
      <c r="D81" s="1">
        <v>1.087078150976422</v>
      </c>
      <c r="E81" s="1">
        <v>159.44335606774018</v>
      </c>
      <c r="G81" s="1">
        <f t="shared" ca="1" si="11"/>
        <v>1.087078150976422</v>
      </c>
      <c r="H81" s="1">
        <f t="shared" ca="1" si="6"/>
        <v>0.1432135728542914</v>
      </c>
      <c r="I81" s="1">
        <f t="shared" ca="1" si="7"/>
        <v>-1.0659922490614977</v>
      </c>
      <c r="J81" s="1">
        <f t="shared" ca="1" si="8"/>
        <v>0.15456660130727984</v>
      </c>
      <c r="K81" s="1">
        <f t="shared" ca="1" si="9"/>
        <v>8.3493501577144594E-2</v>
      </c>
      <c r="L81" s="1">
        <f t="shared" ca="1" si="10"/>
        <v>-1.8671301991085614</v>
      </c>
    </row>
    <row r="82" spans="2:12" x14ac:dyDescent="0.2">
      <c r="B82" s="1">
        <v>0.20345941021336891</v>
      </c>
      <c r="C82" s="1">
        <v>4.2050585041091626</v>
      </c>
      <c r="D82" s="1">
        <v>1.4205326116149855</v>
      </c>
      <c r="E82" s="1">
        <v>0.75704698001247384</v>
      </c>
      <c r="G82" s="1">
        <f t="shared" ca="1" si="11"/>
        <v>1.4205326116149855</v>
      </c>
      <c r="H82" s="1">
        <f t="shared" ca="1" si="6"/>
        <v>0.23303393213572854</v>
      </c>
      <c r="I82" s="1">
        <f t="shared" ca="1" si="7"/>
        <v>-0.72889177851677778</v>
      </c>
      <c r="J82" s="1">
        <f t="shared" ca="1" si="8"/>
        <v>0.26531271866615957</v>
      </c>
      <c r="K82" s="1">
        <f t="shared" ca="1" si="9"/>
        <v>0.35103187989087714</v>
      </c>
      <c r="L82" s="1">
        <f t="shared" ca="1" si="10"/>
        <v>-1.3268460782934055</v>
      </c>
    </row>
    <row r="83" spans="2:12" x14ac:dyDescent="0.2">
      <c r="B83" s="1">
        <v>9.3383614778757806E-5</v>
      </c>
      <c r="C83" s="1">
        <v>4.2784275110434296</v>
      </c>
      <c r="D83" s="1">
        <v>4.8423370324832451</v>
      </c>
      <c r="E83" s="1">
        <v>4.3812419576740425</v>
      </c>
      <c r="G83" s="1">
        <f t="shared" ca="1" si="11"/>
        <v>4.8423370324832451</v>
      </c>
      <c r="H83" s="1">
        <f t="shared" ca="1" si="6"/>
        <v>0.92165668662674638</v>
      </c>
      <c r="I83" s="1">
        <f t="shared" ca="1" si="7"/>
        <v>1.4163036257244219</v>
      </c>
      <c r="J83" s="1">
        <f t="shared" ca="1" si="8"/>
        <v>2.5466546568564459</v>
      </c>
      <c r="K83" s="1">
        <f t="shared" ca="1" si="9"/>
        <v>1.5773974621412363</v>
      </c>
      <c r="L83" s="1">
        <f t="shared" ca="1" si="10"/>
        <v>0.93478059860513385</v>
      </c>
    </row>
    <row r="84" spans="2:12" x14ac:dyDescent="0.2">
      <c r="B84" s="1">
        <v>0.61036568063089347</v>
      </c>
      <c r="C84" s="1">
        <v>5.5060826442573827</v>
      </c>
      <c r="D84" s="1">
        <v>0.97206021127665787</v>
      </c>
      <c r="E84" s="1">
        <v>1.2632203542812599</v>
      </c>
      <c r="G84" s="1">
        <f t="shared" ca="1" si="11"/>
        <v>0.97206021127665787</v>
      </c>
      <c r="H84" s="1">
        <f t="shared" ca="1" si="6"/>
        <v>0.10329341317365269</v>
      </c>
      <c r="I84" s="1">
        <f t="shared" ca="1" si="7"/>
        <v>-1.263006548446578</v>
      </c>
      <c r="J84" s="1">
        <f t="shared" ca="1" si="8"/>
        <v>0.10902657542119638</v>
      </c>
      <c r="K84" s="1">
        <f t="shared" ca="1" si="9"/>
        <v>-2.8337530682378737E-2</v>
      </c>
      <c r="L84" s="1">
        <f t="shared" ca="1" si="10"/>
        <v>-2.2161636152664781</v>
      </c>
    </row>
    <row r="85" spans="2:12" x14ac:dyDescent="0.2">
      <c r="B85" s="1">
        <v>0.25835560814854469</v>
      </c>
      <c r="C85" s="1">
        <v>5.4561841659559551</v>
      </c>
      <c r="D85" s="1">
        <v>3.71640020138716</v>
      </c>
      <c r="E85" s="1">
        <v>8.8224310041464374E-2</v>
      </c>
      <c r="G85" s="1">
        <f t="shared" ca="1" si="11"/>
        <v>3.71640020138716</v>
      </c>
      <c r="H85" s="1">
        <f t="shared" ca="1" si="6"/>
        <v>0.77694610778443107</v>
      </c>
      <c r="I85" s="1">
        <f t="shared" ca="1" si="7"/>
        <v>0.76191994645949412</v>
      </c>
      <c r="J85" s="1">
        <f t="shared" ca="1" si="8"/>
        <v>1.5003418675911864</v>
      </c>
      <c r="K85" s="1">
        <f t="shared" ca="1" si="9"/>
        <v>1.312755511973793</v>
      </c>
      <c r="L85" s="1">
        <f t="shared" ca="1" si="10"/>
        <v>0.40569299386768976</v>
      </c>
    </row>
    <row r="86" spans="2:12" x14ac:dyDescent="0.2">
      <c r="B86" s="1">
        <v>0.28934371110395452</v>
      </c>
      <c r="C86" s="1">
        <v>3.5813549655143118</v>
      </c>
      <c r="D86" s="1">
        <v>4.8333927584112741</v>
      </c>
      <c r="E86" s="1">
        <v>0.5887760476807482</v>
      </c>
      <c r="G86" s="1">
        <f t="shared" ca="1" si="11"/>
        <v>4.8333927584112741</v>
      </c>
      <c r="H86" s="1">
        <f t="shared" ca="1" si="6"/>
        <v>0.91167664670658677</v>
      </c>
      <c r="I86" s="1">
        <f t="shared" ca="1" si="7"/>
        <v>1.3511521260686539</v>
      </c>
      <c r="J86" s="1">
        <f t="shared" ca="1" si="8"/>
        <v>2.4267507296309256</v>
      </c>
      <c r="K86" s="1">
        <f t="shared" ca="1" si="9"/>
        <v>1.5755486555265499</v>
      </c>
      <c r="L86" s="1">
        <f t="shared" ca="1" si="10"/>
        <v>0.88655321427191325</v>
      </c>
    </row>
    <row r="87" spans="2:12" x14ac:dyDescent="0.2">
      <c r="B87" s="1">
        <v>0.98655685725476161</v>
      </c>
      <c r="C87" s="1">
        <v>2.8009256248736749</v>
      </c>
      <c r="D87" s="1">
        <v>2.5030599803899864</v>
      </c>
      <c r="E87" s="1">
        <v>10.351874712325658</v>
      </c>
      <c r="G87" s="1">
        <f t="shared" ca="1" si="11"/>
        <v>2.5030599803899864</v>
      </c>
      <c r="H87" s="1">
        <f t="shared" ca="1" si="6"/>
        <v>0.5174650698602794</v>
      </c>
      <c r="I87" s="1">
        <f t="shared" ca="1" si="7"/>
        <v>4.3792431257696302E-2</v>
      </c>
      <c r="J87" s="1">
        <f t="shared" ca="1" si="8"/>
        <v>0.72870196675146104</v>
      </c>
      <c r="K87" s="1">
        <f t="shared" ca="1" si="9"/>
        <v>0.91751397556243419</v>
      </c>
      <c r="L87" s="1">
        <f t="shared" ca="1" si="10"/>
        <v>-0.31649045532304487</v>
      </c>
    </row>
    <row r="88" spans="2:12" x14ac:dyDescent="0.2">
      <c r="B88" s="1">
        <v>0.32879409244108743</v>
      </c>
      <c r="C88" s="1">
        <v>4.0416804204211507</v>
      </c>
      <c r="D88" s="1">
        <v>3.8828938868534824</v>
      </c>
      <c r="E88" s="1">
        <v>0.1753067282305841</v>
      </c>
      <c r="G88" s="1">
        <f t="shared" ca="1" si="11"/>
        <v>3.8828938868534824</v>
      </c>
      <c r="H88" s="1">
        <f t="shared" ca="1" si="6"/>
        <v>0.80688622754491013</v>
      </c>
      <c r="I88" s="1">
        <f t="shared" ca="1" si="7"/>
        <v>0.86647898678975666</v>
      </c>
      <c r="J88" s="1">
        <f t="shared" ca="1" si="8"/>
        <v>1.6444757691749734</v>
      </c>
      <c r="K88" s="1">
        <f t="shared" ca="1" si="9"/>
        <v>1.3565807227566242</v>
      </c>
      <c r="L88" s="1">
        <f t="shared" ca="1" si="10"/>
        <v>0.49742165207504246</v>
      </c>
    </row>
    <row r="89" spans="2:12" x14ac:dyDescent="0.2">
      <c r="B89" s="1">
        <v>0.46441017501566084</v>
      </c>
      <c r="C89" s="1">
        <v>4.1459494615446868</v>
      </c>
      <c r="D89" s="1">
        <v>1.1820592025318923</v>
      </c>
      <c r="E89" s="1">
        <v>1.0681414940081317</v>
      </c>
      <c r="G89" s="1">
        <f t="shared" ca="1" si="11"/>
        <v>1.1820592025318923</v>
      </c>
      <c r="H89" s="1">
        <f t="shared" ca="1" si="6"/>
        <v>0.16317365269461079</v>
      </c>
      <c r="I89" s="1">
        <f t="shared" ca="1" si="7"/>
        <v>-0.98149782715935407</v>
      </c>
      <c r="J89" s="1">
        <f t="shared" ca="1" si="8"/>
        <v>0.17813870038154661</v>
      </c>
      <c r="K89" s="1">
        <f t="shared" ca="1" si="9"/>
        <v>0.16725800447401712</v>
      </c>
      <c r="L89" s="1">
        <f t="shared" ca="1" si="10"/>
        <v>-1.7251928164942669</v>
      </c>
    </row>
    <row r="90" spans="2:12" x14ac:dyDescent="0.2">
      <c r="B90" s="1">
        <v>9.0425156698898834E-2</v>
      </c>
      <c r="C90" s="1">
        <v>3.2672367371182798</v>
      </c>
      <c r="D90" s="1">
        <v>1.2202636814641528</v>
      </c>
      <c r="E90" s="1">
        <v>8.041452537862144E-2</v>
      </c>
      <c r="G90" s="1">
        <f t="shared" ca="1" si="11"/>
        <v>1.2202636814641528</v>
      </c>
      <c r="H90" s="1">
        <f t="shared" ca="1" si="6"/>
        <v>0.16816367265469062</v>
      </c>
      <c r="I90" s="1">
        <f t="shared" ca="1" si="7"/>
        <v>-0.96144723227760642</v>
      </c>
      <c r="J90" s="1">
        <f t="shared" ca="1" si="8"/>
        <v>0.18411957945396148</v>
      </c>
      <c r="K90" s="1">
        <f t="shared" ca="1" si="9"/>
        <v>0.19906696773960039</v>
      </c>
      <c r="L90" s="1">
        <f t="shared" ca="1" si="10"/>
        <v>-1.6921698441223794</v>
      </c>
    </row>
    <row r="91" spans="2:12" x14ac:dyDescent="0.2">
      <c r="B91" s="1">
        <v>0.19717905706397831</v>
      </c>
      <c r="C91" s="1">
        <v>4.6866540454405152</v>
      </c>
      <c r="D91" s="1">
        <v>2.0765172499985862</v>
      </c>
      <c r="E91" s="1">
        <v>455.88541830304177</v>
      </c>
      <c r="G91" s="1">
        <f t="shared" ca="1" si="11"/>
        <v>2.0765172499985862</v>
      </c>
      <c r="H91" s="1">
        <f t="shared" ca="1" si="6"/>
        <v>0.43263473053892215</v>
      </c>
      <c r="I91" s="1">
        <f t="shared" ca="1" si="7"/>
        <v>-0.16967026370190372</v>
      </c>
      <c r="J91" s="1">
        <f t="shared" ca="1" si="8"/>
        <v>0.56675196845421949</v>
      </c>
      <c r="K91" s="1">
        <f t="shared" ca="1" si="9"/>
        <v>0.73069209130125801</v>
      </c>
      <c r="L91" s="1">
        <f t="shared" ca="1" si="10"/>
        <v>-0.5678335163685595</v>
      </c>
    </row>
    <row r="92" spans="2:12" x14ac:dyDescent="0.2">
      <c r="B92" s="1">
        <v>0.36320844267883773</v>
      </c>
      <c r="C92" s="1">
        <v>5.3779374158819824</v>
      </c>
      <c r="D92" s="1">
        <v>4.020563257598865</v>
      </c>
      <c r="E92" s="1">
        <v>0.43815682315373933</v>
      </c>
      <c r="G92" s="1">
        <f t="shared" ca="1" si="11"/>
        <v>4.020563257598865</v>
      </c>
      <c r="H92" s="1">
        <f t="shared" ca="1" si="6"/>
        <v>0.8218562874251496</v>
      </c>
      <c r="I92" s="1">
        <f t="shared" ca="1" si="7"/>
        <v>0.92246241734752488</v>
      </c>
      <c r="J92" s="1">
        <f t="shared" ca="1" si="8"/>
        <v>1.7251646804251157</v>
      </c>
      <c r="K92" s="1">
        <f t="shared" ca="1" si="9"/>
        <v>1.3914220066464671</v>
      </c>
      <c r="L92" s="1">
        <f t="shared" ca="1" si="10"/>
        <v>0.54532251283975786</v>
      </c>
    </row>
    <row r="93" spans="2:12" x14ac:dyDescent="0.2">
      <c r="B93" s="1">
        <v>0.41710298012622621</v>
      </c>
      <c r="C93" s="1">
        <v>3.2747949229389444</v>
      </c>
      <c r="D93" s="1">
        <v>1.918999810121607</v>
      </c>
      <c r="E93" s="1">
        <v>5.9062260487290041</v>
      </c>
      <c r="G93" s="1">
        <f t="shared" ca="1" si="11"/>
        <v>1.918999810121607</v>
      </c>
      <c r="H93" s="1">
        <f t="shared" ca="1" si="6"/>
        <v>0.39770459081836329</v>
      </c>
      <c r="I93" s="1">
        <f t="shared" ca="1" si="7"/>
        <v>-0.2592929978290815</v>
      </c>
      <c r="J93" s="1">
        <f t="shared" ca="1" si="8"/>
        <v>0.50700724110722395</v>
      </c>
      <c r="K93" s="1">
        <f t="shared" ca="1" si="9"/>
        <v>0.65180411807902694</v>
      </c>
      <c r="L93" s="1">
        <f t="shared" ca="1" si="10"/>
        <v>-0.6792299932301753</v>
      </c>
    </row>
    <row r="94" spans="2:12" x14ac:dyDescent="0.2">
      <c r="B94" s="1">
        <v>2.4748555591372515E-2</v>
      </c>
      <c r="C94" s="1">
        <v>3.0602705239019947</v>
      </c>
      <c r="D94" s="1">
        <v>2.0924384187600564</v>
      </c>
      <c r="E94" s="1">
        <v>0.49358773010789592</v>
      </c>
      <c r="G94" s="1">
        <f t="shared" ca="1" si="11"/>
        <v>2.0924384187600564</v>
      </c>
      <c r="H94" s="1">
        <f t="shared" ca="1" si="6"/>
        <v>0.44261477045908182</v>
      </c>
      <c r="I94" s="1">
        <f t="shared" ca="1" si="7"/>
        <v>-0.14434310613471857</v>
      </c>
      <c r="J94" s="1">
        <f t="shared" ca="1" si="8"/>
        <v>0.58449866313555465</v>
      </c>
      <c r="K94" s="1">
        <f t="shared" ca="1" si="9"/>
        <v>0.73833009344308753</v>
      </c>
      <c r="L94" s="1">
        <f t="shared" ca="1" si="10"/>
        <v>-0.5370007852658637</v>
      </c>
    </row>
    <row r="95" spans="2:12" x14ac:dyDescent="0.2">
      <c r="B95" s="1">
        <v>0.10901844452617039</v>
      </c>
      <c r="C95" s="1">
        <v>3.5128315301540751</v>
      </c>
      <c r="D95" s="1">
        <v>0.99890199849413497</v>
      </c>
      <c r="E95" s="1">
        <v>7.1912699053072666</v>
      </c>
      <c r="G95" s="1">
        <f t="shared" ca="1" si="11"/>
        <v>0.99890199849413497</v>
      </c>
      <c r="H95" s="1">
        <f t="shared" ca="1" si="6"/>
        <v>0.10828343313373252</v>
      </c>
      <c r="I95" s="1">
        <f t="shared" ca="1" si="7"/>
        <v>-1.2357086898512508</v>
      </c>
      <c r="J95" s="1">
        <f t="shared" ca="1" si="8"/>
        <v>0.11460694704532741</v>
      </c>
      <c r="K95" s="1">
        <f t="shared" ca="1" si="9"/>
        <v>-1.0986047511350437E-3</v>
      </c>
      <c r="L95" s="1">
        <f t="shared" ca="1" si="10"/>
        <v>-2.1662468565970374</v>
      </c>
    </row>
    <row r="96" spans="2:12" x14ac:dyDescent="0.2">
      <c r="B96" s="1">
        <v>1.1342551433014538</v>
      </c>
      <c r="C96" s="1">
        <v>5.2503360882719594</v>
      </c>
      <c r="D96" s="1">
        <v>4.8373789465319472</v>
      </c>
      <c r="E96" s="1">
        <v>18.413342369595785</v>
      </c>
      <c r="G96" s="1">
        <f t="shared" ca="1" si="11"/>
        <v>4.8373789465319472</v>
      </c>
      <c r="H96" s="1">
        <f t="shared" ca="1" si="6"/>
        <v>0.91666666666666663</v>
      </c>
      <c r="I96" s="1">
        <f t="shared" ca="1" si="7"/>
        <v>1.3829941271006372</v>
      </c>
      <c r="J96" s="1">
        <f t="shared" ca="1" si="8"/>
        <v>2.4849066497879999</v>
      </c>
      <c r="K96" s="1">
        <f t="shared" ca="1" si="9"/>
        <v>1.5763730340700712</v>
      </c>
      <c r="L96" s="1">
        <f t="shared" ca="1" si="10"/>
        <v>0.91023509336532582</v>
      </c>
    </row>
    <row r="97" spans="2:12" x14ac:dyDescent="0.2">
      <c r="B97" s="1">
        <v>0.28536240638337768</v>
      </c>
      <c r="C97" s="1">
        <v>4.280012799751761</v>
      </c>
      <c r="D97" s="1">
        <v>2.0989462149668765</v>
      </c>
      <c r="E97" s="1">
        <v>2.6044796249301658</v>
      </c>
      <c r="G97" s="1">
        <f t="shared" ca="1" si="11"/>
        <v>2.0989462149668765</v>
      </c>
      <c r="H97" s="1">
        <f t="shared" ca="1" si="6"/>
        <v>0.44760479041916168</v>
      </c>
      <c r="I97" s="1">
        <f t="shared" ca="1" si="7"/>
        <v>-0.13171517670012142</v>
      </c>
      <c r="J97" s="1">
        <f t="shared" ca="1" si="8"/>
        <v>0.5934915294961185</v>
      </c>
      <c r="K97" s="1">
        <f t="shared" ca="1" si="9"/>
        <v>0.74143541638769439</v>
      </c>
      <c r="L97" s="1">
        <f t="shared" ca="1" si="10"/>
        <v>-0.52173233715537659</v>
      </c>
    </row>
    <row r="98" spans="2:12" x14ac:dyDescent="0.2">
      <c r="B98" s="1">
        <v>0.47473093308862707</v>
      </c>
      <c r="C98" s="1">
        <v>4.7317222113331221</v>
      </c>
      <c r="D98" s="1">
        <v>3.6083559439266542</v>
      </c>
      <c r="E98" s="1">
        <v>1.4500630539454999</v>
      </c>
      <c r="G98" s="1">
        <f t="shared" ca="1" si="11"/>
        <v>3.6083559439266542</v>
      </c>
      <c r="H98" s="1">
        <f t="shared" ca="1" si="6"/>
        <v>0.75698602794411174</v>
      </c>
      <c r="I98" s="1">
        <f t="shared" ca="1" si="7"/>
        <v>0.69664027541452611</v>
      </c>
      <c r="J98" s="1">
        <f t="shared" ca="1" si="8"/>
        <v>1.4146363391221655</v>
      </c>
      <c r="K98" s="1">
        <f t="shared" ca="1" si="9"/>
        <v>1.2832522514160503</v>
      </c>
      <c r="L98" s="1">
        <f t="shared" ca="1" si="10"/>
        <v>0.34687249391002717</v>
      </c>
    </row>
    <row r="99" spans="2:12" x14ac:dyDescent="0.2">
      <c r="B99" s="1">
        <v>0.66642711054697401</v>
      </c>
      <c r="C99" s="1">
        <v>5.4668041956236557</v>
      </c>
      <c r="D99" s="1">
        <v>1.7299089701156527</v>
      </c>
      <c r="E99" s="1">
        <v>1.931666589579071</v>
      </c>
      <c r="G99" s="1">
        <f t="shared" ca="1" si="11"/>
        <v>1.7299089701156527</v>
      </c>
      <c r="H99" s="1">
        <f t="shared" ca="1" si="6"/>
        <v>0.34281437125748504</v>
      </c>
      <c r="I99" s="1">
        <f t="shared" ca="1" si="7"/>
        <v>-0.40479426798281953</v>
      </c>
      <c r="J99" s="1">
        <f t="shared" ca="1" si="8"/>
        <v>0.4197887604614744</v>
      </c>
      <c r="K99" s="1">
        <f t="shared" ca="1" si="9"/>
        <v>0.54806878869503084</v>
      </c>
      <c r="L99" s="1">
        <f t="shared" ca="1" si="10"/>
        <v>-0.86800364550934783</v>
      </c>
    </row>
    <row r="100" spans="2:12" x14ac:dyDescent="0.2">
      <c r="B100" s="1">
        <v>0.17168163661184274</v>
      </c>
      <c r="C100" s="1">
        <v>4.3155955416274985</v>
      </c>
      <c r="D100" s="1">
        <v>4.447975224493705</v>
      </c>
      <c r="E100" s="1">
        <v>184.02397498183839</v>
      </c>
      <c r="G100" s="1">
        <f t="shared" ca="1" si="11"/>
        <v>4.447975224493705</v>
      </c>
      <c r="H100" s="1">
        <f t="shared" ca="1" si="6"/>
        <v>0.87674650698602785</v>
      </c>
      <c r="I100" s="1">
        <f t="shared" ca="1" si="7"/>
        <v>1.1588753792244366</v>
      </c>
      <c r="J100" s="1">
        <f t="shared" ca="1" si="8"/>
        <v>2.0935121255767775</v>
      </c>
      <c r="K100" s="1">
        <f t="shared" ca="1" si="9"/>
        <v>1.4924489868998785</v>
      </c>
      <c r="L100" s="1">
        <f t="shared" ca="1" si="10"/>
        <v>0.73884309847212271</v>
      </c>
    </row>
    <row r="101" spans="2:12" x14ac:dyDescent="0.2">
      <c r="B101" s="1">
        <v>0.2858396144118665</v>
      </c>
      <c r="C101" s="1">
        <v>2.5912692205199139</v>
      </c>
      <c r="D101" s="1">
        <v>4.0827438807343706</v>
      </c>
      <c r="E101" s="1">
        <v>0.13851791870059624</v>
      </c>
      <c r="G101" s="1">
        <f t="shared" ca="1" si="11"/>
        <v>4.0827438807343706</v>
      </c>
      <c r="H101" s="1">
        <f t="shared" ca="1" si="6"/>
        <v>0.82684630738522946</v>
      </c>
      <c r="I101" s="1">
        <f t="shared" ca="1" si="7"/>
        <v>0.94177590213267615</v>
      </c>
      <c r="J101" s="1">
        <f t="shared" ca="1" si="8"/>
        <v>1.7535756822578958</v>
      </c>
      <c r="K101" s="1">
        <f t="shared" ca="1" si="9"/>
        <v>1.4067692821638123</v>
      </c>
      <c r="L101" s="1">
        <f t="shared" ca="1" si="10"/>
        <v>0.56165695034984586</v>
      </c>
    </row>
    <row r="102" spans="2:12" x14ac:dyDescent="0.2">
      <c r="B102" s="1">
        <v>5.0686173451943282E-2</v>
      </c>
      <c r="C102" s="1">
        <v>3.9323635036858025</v>
      </c>
      <c r="D102" s="1">
        <v>0.63658692890885304</v>
      </c>
      <c r="E102" s="1">
        <v>122.70855423357179</v>
      </c>
      <c r="G102" s="1">
        <f t="shared" ca="1" si="11"/>
        <v>0.63658692890885304</v>
      </c>
      <c r="H102" s="1">
        <f t="shared" ca="1" si="6"/>
        <v>4.3413173652694606E-2</v>
      </c>
      <c r="I102" s="1">
        <f t="shared" ca="1" si="7"/>
        <v>-1.712381710620517</v>
      </c>
      <c r="J102" s="1">
        <f t="shared" ca="1" si="8"/>
        <v>4.43837191591109E-2</v>
      </c>
      <c r="K102" s="1">
        <f t="shared" ca="1" si="9"/>
        <v>-0.45163429700461416</v>
      </c>
      <c r="L102" s="1">
        <f t="shared" ca="1" si="10"/>
        <v>-3.1148825623951741</v>
      </c>
    </row>
    <row r="103" spans="2:12" x14ac:dyDescent="0.2">
      <c r="B103" s="1">
        <v>0.77753678461744291</v>
      </c>
      <c r="C103" s="1">
        <v>3.5552895219931986</v>
      </c>
      <c r="D103" s="1">
        <v>4.7137275205703126</v>
      </c>
      <c r="E103" s="1">
        <v>23.900685670206787</v>
      </c>
      <c r="G103" s="1">
        <f t="shared" ca="1" si="11"/>
        <v>4.7137275205703126</v>
      </c>
      <c r="H103" s="1">
        <f t="shared" ca="1" si="6"/>
        <v>0.89670658682634719</v>
      </c>
      <c r="I103" s="1">
        <f t="shared" ca="1" si="7"/>
        <v>1.2630065484465773</v>
      </c>
      <c r="J103" s="1">
        <f t="shared" ca="1" si="8"/>
        <v>2.2701816689393852</v>
      </c>
      <c r="K103" s="1">
        <f t="shared" ca="1" si="9"/>
        <v>1.5504790006732643</v>
      </c>
      <c r="L103" s="1">
        <f t="shared" ca="1" si="10"/>
        <v>0.81985985866082534</v>
      </c>
    </row>
    <row r="104" spans="2:12" x14ac:dyDescent="0.2">
      <c r="B104" s="1">
        <v>0.29292992584209654</v>
      </c>
      <c r="C104" s="1">
        <v>3.2627768066726262</v>
      </c>
      <c r="D104" s="1">
        <v>3.4521511559473517</v>
      </c>
      <c r="E104" s="1">
        <v>3.5591851903119145</v>
      </c>
      <c r="G104" s="1">
        <f t="shared" ca="1" si="11"/>
        <v>3.4521511559473517</v>
      </c>
      <c r="H104" s="1">
        <f t="shared" ca="1" si="6"/>
        <v>0.73203592814371254</v>
      </c>
      <c r="I104" s="1">
        <f t="shared" ca="1" si="7"/>
        <v>0.61898211112271218</v>
      </c>
      <c r="J104" s="1">
        <f t="shared" ca="1" si="8"/>
        <v>1.3169023676958906</v>
      </c>
      <c r="K104" s="1">
        <f t="shared" ca="1" si="9"/>
        <v>1.2389975601962815</v>
      </c>
      <c r="L104" s="1">
        <f t="shared" ca="1" si="10"/>
        <v>0.27528228766384388</v>
      </c>
    </row>
    <row r="105" spans="2:12" x14ac:dyDescent="0.2">
      <c r="B105" s="1">
        <v>0.43958924542350059</v>
      </c>
      <c r="C105" s="1">
        <v>2.0978196884542522</v>
      </c>
      <c r="D105" s="1">
        <v>4.7505401021865277</v>
      </c>
      <c r="E105" s="1">
        <v>0.2022543983760666</v>
      </c>
      <c r="G105" s="1">
        <f t="shared" ca="1" si="11"/>
        <v>4.7505401021865277</v>
      </c>
      <c r="H105" s="1">
        <f t="shared" ca="1" si="6"/>
        <v>0.90169660678642705</v>
      </c>
      <c r="I105" s="1">
        <f t="shared" ca="1" si="7"/>
        <v>1.2912794713519364</v>
      </c>
      <c r="J105" s="1">
        <f t="shared" ca="1" si="8"/>
        <v>2.319696733466766</v>
      </c>
      <c r="K105" s="1">
        <f t="shared" ca="1" si="9"/>
        <v>1.5582583173060236</v>
      </c>
      <c r="L105" s="1">
        <f t="shared" ca="1" si="10"/>
        <v>0.84143645880054208</v>
      </c>
    </row>
    <row r="106" spans="2:12" x14ac:dyDescent="0.2">
      <c r="B106" s="1">
        <v>0.23216954752826921</v>
      </c>
      <c r="C106" s="1">
        <v>3.2619914832469306</v>
      </c>
      <c r="D106" s="1">
        <v>4.415934830785984</v>
      </c>
      <c r="E106" s="1">
        <v>10.321174793497304</v>
      </c>
      <c r="G106" s="1">
        <f t="shared" ca="1" si="11"/>
        <v>4.415934830785984</v>
      </c>
      <c r="H106" s="1">
        <f t="shared" ca="1" si="6"/>
        <v>0.86676646706586813</v>
      </c>
      <c r="I106" s="1">
        <f t="shared" ca="1" si="7"/>
        <v>1.1112353339257335</v>
      </c>
      <c r="J106" s="1">
        <f t="shared" ca="1" si="8"/>
        <v>2.0156518038045048</v>
      </c>
      <c r="K106" s="1">
        <f t="shared" ca="1" si="9"/>
        <v>1.4852195513446111</v>
      </c>
      <c r="L106" s="1">
        <f t="shared" ca="1" si="10"/>
        <v>0.70094261892511978</v>
      </c>
    </row>
    <row r="107" spans="2:12" x14ac:dyDescent="0.2">
      <c r="B107" s="1">
        <v>0.33219686355221495</v>
      </c>
      <c r="C107" s="1">
        <v>4.0824540878066511</v>
      </c>
      <c r="D107" s="1">
        <v>0.49819463347275017</v>
      </c>
      <c r="E107" s="1">
        <v>6.4962613647131642</v>
      </c>
      <c r="G107" s="1">
        <f t="shared" ca="1" si="11"/>
        <v>0.49819463347275017</v>
      </c>
      <c r="H107" s="1">
        <f t="shared" ca="1" si="6"/>
        <v>2.3453093812375248E-2</v>
      </c>
      <c r="I107" s="1">
        <f t="shared" ca="1" si="7"/>
        <v>-1.9871462915396887</v>
      </c>
      <c r="J107" s="1">
        <f t="shared" ca="1" si="8"/>
        <v>2.3732494808679196E-2</v>
      </c>
      <c r="K107" s="1">
        <f t="shared" ca="1" si="9"/>
        <v>-0.69676444804517246</v>
      </c>
      <c r="L107" s="1">
        <f t="shared" ca="1" si="10"/>
        <v>-3.7409100809514522</v>
      </c>
    </row>
    <row r="108" spans="2:12" x14ac:dyDescent="0.2">
      <c r="B108" s="1">
        <v>0.21629912849392854</v>
      </c>
      <c r="C108" s="1">
        <v>5.6773949903829477</v>
      </c>
      <c r="D108" s="1">
        <v>1.4347397362546128</v>
      </c>
      <c r="E108" s="1">
        <v>2.1216076426829886</v>
      </c>
      <c r="G108" s="1">
        <f t="shared" ca="1" si="11"/>
        <v>1.4347397362546128</v>
      </c>
      <c r="H108" s="1">
        <f t="shared" ca="1" si="6"/>
        <v>0.24301397205588823</v>
      </c>
      <c r="I108" s="1">
        <f t="shared" ca="1" si="7"/>
        <v>-0.69664027541452611</v>
      </c>
      <c r="J108" s="1">
        <f t="shared" ca="1" si="8"/>
        <v>0.27841048285622322</v>
      </c>
      <c r="K108" s="1">
        <f t="shared" ca="1" si="9"/>
        <v>0.36098346429865125</v>
      </c>
      <c r="L108" s="1">
        <f t="shared" ca="1" si="10"/>
        <v>-1.2786586972931808</v>
      </c>
    </row>
    <row r="109" spans="2:12" x14ac:dyDescent="0.2">
      <c r="B109" s="1">
        <v>0.99592771261876922</v>
      </c>
      <c r="C109" s="1">
        <v>3.9183084217080135</v>
      </c>
      <c r="D109" s="1">
        <v>5.7914531528644844</v>
      </c>
      <c r="E109" s="1">
        <v>78.998446905777939</v>
      </c>
      <c r="G109" s="1">
        <f t="shared" ca="1" si="11"/>
        <v>5.7914531528644844</v>
      </c>
      <c r="H109" s="1">
        <f t="shared" ca="1" si="6"/>
        <v>0.98153692614770449</v>
      </c>
      <c r="I109" s="1">
        <f t="shared" ca="1" si="7"/>
        <v>2.0865796576126199</v>
      </c>
      <c r="J109" s="1">
        <f t="shared" ca="1" si="8"/>
        <v>3.9919825495605257</v>
      </c>
      <c r="K109" s="1">
        <f t="shared" ca="1" si="9"/>
        <v>1.7563832364107266</v>
      </c>
      <c r="L109" s="1">
        <f t="shared" ca="1" si="10"/>
        <v>1.3842879870870894</v>
      </c>
    </row>
    <row r="110" spans="2:12" x14ac:dyDescent="0.2">
      <c r="B110" s="1">
        <v>0.73044567459686105</v>
      </c>
      <c r="C110" s="1">
        <v>1.5702857918457434</v>
      </c>
      <c r="D110" s="1">
        <v>2.0840118471319302</v>
      </c>
      <c r="E110" s="1">
        <v>0.4573350881727456</v>
      </c>
      <c r="G110" s="1">
        <f t="shared" ca="1" si="11"/>
        <v>2.0840118471319302</v>
      </c>
      <c r="H110" s="1">
        <f t="shared" ca="1" si="6"/>
        <v>0.43762475049900201</v>
      </c>
      <c r="I110" s="1">
        <f t="shared" ca="1" si="7"/>
        <v>-0.15699409614643037</v>
      </c>
      <c r="J110" s="1">
        <f t="shared" ca="1" si="8"/>
        <v>0.57558594816497921</v>
      </c>
      <c r="K110" s="1">
        <f t="shared" ca="1" si="9"/>
        <v>0.7342948086791512</v>
      </c>
      <c r="L110" s="1">
        <f t="shared" ca="1" si="10"/>
        <v>-0.55236671676695037</v>
      </c>
    </row>
    <row r="111" spans="2:12" x14ac:dyDescent="0.2">
      <c r="B111" s="1">
        <v>4.662563887847563E-2</v>
      </c>
      <c r="C111" s="1">
        <v>2.5603955919961487</v>
      </c>
      <c r="D111" s="1">
        <v>1.5091898420887155</v>
      </c>
      <c r="E111" s="1">
        <v>0.49830550703457993</v>
      </c>
      <c r="G111" s="1">
        <f t="shared" ca="1" si="11"/>
        <v>1.5091898420887155</v>
      </c>
      <c r="H111" s="1">
        <f t="shared" ca="1" si="6"/>
        <v>0.26796407185628746</v>
      </c>
      <c r="I111" s="1">
        <f t="shared" ca="1" si="7"/>
        <v>-0.61898211112271218</v>
      </c>
      <c r="J111" s="1">
        <f t="shared" ca="1" si="8"/>
        <v>0.31192568406177373</v>
      </c>
      <c r="K111" s="1">
        <f t="shared" ca="1" si="9"/>
        <v>0.41157297842588919</v>
      </c>
      <c r="L111" s="1">
        <f t="shared" ca="1" si="10"/>
        <v>-1.1649903116546003</v>
      </c>
    </row>
    <row r="112" spans="2:12" x14ac:dyDescent="0.2">
      <c r="B112" s="1">
        <v>1.3456240167217986E-3</v>
      </c>
      <c r="C112" s="1">
        <v>1.6844311834055543</v>
      </c>
      <c r="D112" s="1">
        <v>0.96802913436224869</v>
      </c>
      <c r="E112" s="1">
        <v>1.1578626977212176</v>
      </c>
      <c r="G112" s="1">
        <f t="shared" ca="1" si="11"/>
        <v>0.96802913436224869</v>
      </c>
      <c r="H112" s="1">
        <f t="shared" ca="1" si="6"/>
        <v>9.3313373253493009E-2</v>
      </c>
      <c r="I112" s="1">
        <f t="shared" ca="1" si="7"/>
        <v>-1.3206240594830998</v>
      </c>
      <c r="J112" s="1">
        <f t="shared" ca="1" si="8"/>
        <v>9.795839380858419E-2</v>
      </c>
      <c r="K112" s="1">
        <f t="shared" ca="1" si="9"/>
        <v>-3.2493094676818282E-2</v>
      </c>
      <c r="L112" s="1">
        <f t="shared" ca="1" si="10"/>
        <v>-2.3232124434333254</v>
      </c>
    </row>
    <row r="113" spans="2:12" x14ac:dyDescent="0.2">
      <c r="B113" s="1">
        <v>0.10001220736175259</v>
      </c>
      <c r="C113" s="1">
        <v>4.5881153622007833</v>
      </c>
      <c r="D113" s="1">
        <v>1.0527490315486741</v>
      </c>
      <c r="E113" s="1">
        <v>38.02948185913683</v>
      </c>
      <c r="G113" s="1">
        <f t="shared" ca="1" si="11"/>
        <v>1.0527490315486741</v>
      </c>
      <c r="H113" s="1">
        <f t="shared" ca="1" si="6"/>
        <v>0.13323353293413173</v>
      </c>
      <c r="I113" s="1">
        <f t="shared" ca="1" si="7"/>
        <v>-1.1112353339257341</v>
      </c>
      <c r="J113" s="1">
        <f t="shared" ca="1" si="8"/>
        <v>0.14298569596365052</v>
      </c>
      <c r="K113" s="1">
        <f t="shared" ca="1" si="9"/>
        <v>5.1404868134208914E-2</v>
      </c>
      <c r="L113" s="1">
        <f t="shared" ca="1" si="10"/>
        <v>-1.9450106819516066</v>
      </c>
    </row>
    <row r="114" spans="2:12" x14ac:dyDescent="0.2">
      <c r="B114" s="1">
        <v>0.1520005882503784</v>
      </c>
      <c r="C114" s="1">
        <v>3.5701936677340358</v>
      </c>
      <c r="D114" s="1">
        <v>1.8151080252259786</v>
      </c>
      <c r="E114" s="1">
        <v>0.49246204662397358</v>
      </c>
      <c r="G114" s="1">
        <f t="shared" ca="1" si="11"/>
        <v>1.8151080252259786</v>
      </c>
      <c r="H114" s="1">
        <f t="shared" ca="1" si="6"/>
        <v>0.36776447105788423</v>
      </c>
      <c r="I114" s="1">
        <f t="shared" ca="1" si="7"/>
        <v>-0.33778005379514503</v>
      </c>
      <c r="J114" s="1">
        <f t="shared" ca="1" si="8"/>
        <v>0.45849328188361638</v>
      </c>
      <c r="K114" s="1">
        <f t="shared" ca="1" si="9"/>
        <v>0.5961449839765286</v>
      </c>
      <c r="L114" s="1">
        <f t="shared" ca="1" si="10"/>
        <v>-0.77980963977329976</v>
      </c>
    </row>
    <row r="115" spans="2:12" x14ac:dyDescent="0.2">
      <c r="B115" s="1">
        <v>0.26001424853793476</v>
      </c>
      <c r="C115" s="1">
        <v>5.3371241277827952</v>
      </c>
      <c r="D115" s="1">
        <v>3.2908616406237021</v>
      </c>
      <c r="E115" s="1">
        <v>46.570689877141739</v>
      </c>
      <c r="G115" s="1">
        <f t="shared" ca="1" si="11"/>
        <v>3.2908616406237021</v>
      </c>
      <c r="H115" s="1">
        <f t="shared" ca="1" si="6"/>
        <v>0.69211576846307377</v>
      </c>
      <c r="I115" s="1">
        <f t="shared" ca="1" si="7"/>
        <v>0.50185650440009322</v>
      </c>
      <c r="J115" s="1">
        <f t="shared" ca="1" si="8"/>
        <v>1.1780314382993673</v>
      </c>
      <c r="K115" s="1">
        <f t="shared" ca="1" si="9"/>
        <v>1.1911494273343983</v>
      </c>
      <c r="L115" s="1">
        <f t="shared" ca="1" si="10"/>
        <v>0.16384477273352424</v>
      </c>
    </row>
    <row r="116" spans="2:12" x14ac:dyDescent="0.2">
      <c r="B116" s="1">
        <v>3.9185408738511791E-2</v>
      </c>
      <c r="C116" s="1">
        <v>3.5531090054794228</v>
      </c>
      <c r="D116" s="1">
        <v>1.7123925123951427</v>
      </c>
      <c r="E116" s="1">
        <v>5.7639204738554661E-2</v>
      </c>
      <c r="G116" s="1">
        <f t="shared" ca="1" si="11"/>
        <v>1.7123925123951427</v>
      </c>
      <c r="H116" s="1">
        <f t="shared" ca="1" si="6"/>
        <v>0.33283433133732537</v>
      </c>
      <c r="I116" s="1">
        <f t="shared" ca="1" si="7"/>
        <v>-0.43210009909512009</v>
      </c>
      <c r="J116" s="1">
        <f t="shared" ca="1" si="8"/>
        <v>0.40471688510281234</v>
      </c>
      <c r="K116" s="1">
        <f t="shared" ca="1" si="9"/>
        <v>0.53789152269975682</v>
      </c>
      <c r="L116" s="1">
        <f t="shared" ca="1" si="10"/>
        <v>-0.90456750545322639</v>
      </c>
    </row>
    <row r="117" spans="2:12" x14ac:dyDescent="0.2">
      <c r="B117" s="1">
        <v>1.088474873519554</v>
      </c>
      <c r="C117" s="1">
        <v>3.3077114700687931</v>
      </c>
      <c r="D117" s="1">
        <v>0.39171346088973502</v>
      </c>
      <c r="E117" s="1">
        <v>0.17241965305195803</v>
      </c>
      <c r="G117" s="1">
        <f t="shared" ca="1" si="11"/>
        <v>0.39171346088973502</v>
      </c>
      <c r="H117" s="1">
        <f t="shared" ca="1" si="6"/>
        <v>1.8463073852295408E-2</v>
      </c>
      <c r="I117" s="1">
        <f t="shared" ca="1" si="7"/>
        <v>-2.0865796576126225</v>
      </c>
      <c r="J117" s="1">
        <f t="shared" ca="1" si="8"/>
        <v>1.8635643815696334E-2</v>
      </c>
      <c r="K117" s="1">
        <f t="shared" ca="1" si="9"/>
        <v>-0.93722467359642103</v>
      </c>
      <c r="L117" s="1">
        <f t="shared" ca="1" si="10"/>
        <v>-3.9826791979116569</v>
      </c>
    </row>
    <row r="118" spans="2:12" x14ac:dyDescent="0.2">
      <c r="B118" s="1">
        <v>0.11623560523954012</v>
      </c>
      <c r="C118" s="1">
        <v>5.0691822213397373</v>
      </c>
      <c r="D118" s="1">
        <v>0.79992930599959522</v>
      </c>
      <c r="E118" s="1">
        <v>2.2516428754234927</v>
      </c>
      <c r="G118" s="1">
        <f t="shared" ca="1" si="11"/>
        <v>0.79992930599959522</v>
      </c>
      <c r="H118" s="1">
        <f t="shared" ca="1" si="6"/>
        <v>5.8383233532934127E-2</v>
      </c>
      <c r="I118" s="1">
        <f t="shared" ca="1" si="7"/>
        <v>-1.5684915216655271</v>
      </c>
      <c r="J118" s="1">
        <f t="shared" ca="1" si="8"/>
        <v>6.0156916836205249E-2</v>
      </c>
      <c r="K118" s="1">
        <f t="shared" ca="1" si="9"/>
        <v>-0.22323192271935333</v>
      </c>
      <c r="L118" s="1">
        <f t="shared" ca="1" si="10"/>
        <v>-2.810798850052032</v>
      </c>
    </row>
    <row r="119" spans="2:12" x14ac:dyDescent="0.2">
      <c r="B119" s="1">
        <v>0.35393868680911172</v>
      </c>
      <c r="C119" s="1">
        <v>2.624520802180875</v>
      </c>
      <c r="D119" s="1">
        <v>4.1916786921083222</v>
      </c>
      <c r="E119" s="1">
        <v>0.67694922096620946</v>
      </c>
      <c r="G119" s="1">
        <f t="shared" ca="1" si="11"/>
        <v>4.1916786921083222</v>
      </c>
      <c r="H119" s="1">
        <f t="shared" ca="1" si="6"/>
        <v>0.83682634730538918</v>
      </c>
      <c r="I119" s="1">
        <f t="shared" ca="1" si="7"/>
        <v>0.98149782715935407</v>
      </c>
      <c r="J119" s="1">
        <f t="shared" ca="1" si="8"/>
        <v>1.8129402913075019</v>
      </c>
      <c r="K119" s="1">
        <f t="shared" ca="1" si="9"/>
        <v>1.4331012962062195</v>
      </c>
      <c r="L119" s="1">
        <f t="shared" ca="1" si="10"/>
        <v>0.59494999758863676</v>
      </c>
    </row>
    <row r="120" spans="2:12" x14ac:dyDescent="0.2">
      <c r="B120" s="1">
        <v>0.71327088197894417</v>
      </c>
      <c r="C120" s="1">
        <v>5.9192320157419003</v>
      </c>
      <c r="D120" s="1">
        <v>1.1145104365711735</v>
      </c>
      <c r="E120" s="1">
        <v>2.6381455633537811</v>
      </c>
      <c r="G120" s="1">
        <f t="shared" ca="1" si="11"/>
        <v>1.1145104365711735</v>
      </c>
      <c r="H120" s="1">
        <f t="shared" ca="1" si="6"/>
        <v>0.14820359281437126</v>
      </c>
      <c r="I120" s="1">
        <f t="shared" ca="1" si="7"/>
        <v>-1.0441690455889392</v>
      </c>
      <c r="J120" s="1">
        <f t="shared" ca="1" si="8"/>
        <v>0.16040773941031478</v>
      </c>
      <c r="K120" s="1">
        <f t="shared" ca="1" si="9"/>
        <v>0.10841523815272143</v>
      </c>
      <c r="L120" s="1">
        <f t="shared" ca="1" si="10"/>
        <v>-1.830036334026002</v>
      </c>
    </row>
    <row r="121" spans="2:12" x14ac:dyDescent="0.2">
      <c r="B121" s="1">
        <v>1.7223470058908157E-2</v>
      </c>
      <c r="C121" s="1">
        <v>3.6935758146548716</v>
      </c>
      <c r="D121" s="1">
        <v>1.6303989892962574</v>
      </c>
      <c r="E121" s="1">
        <v>0.18020931478189564</v>
      </c>
      <c r="G121" s="1">
        <f t="shared" ca="1" si="11"/>
        <v>1.6303989892962574</v>
      </c>
      <c r="H121" s="1">
        <f t="shared" ca="1" si="6"/>
        <v>0.30788423153692618</v>
      </c>
      <c r="I121" s="1">
        <f t="shared" ca="1" si="7"/>
        <v>-0.50185650440009355</v>
      </c>
      <c r="J121" s="1">
        <f t="shared" ca="1" si="8"/>
        <v>0.3680020418899238</v>
      </c>
      <c r="K121" s="1">
        <f t="shared" ca="1" si="9"/>
        <v>0.48882476357461091</v>
      </c>
      <c r="L121" s="1">
        <f t="shared" ca="1" si="10"/>
        <v>-0.99966679221467625</v>
      </c>
    </row>
    <row r="122" spans="2:12" x14ac:dyDescent="0.2">
      <c r="B122" s="1">
        <v>5.17491708564966E-2</v>
      </c>
      <c r="C122" s="1">
        <v>5.6720437265227055</v>
      </c>
      <c r="D122" s="1">
        <v>2.6229452083487717</v>
      </c>
      <c r="E122" s="1">
        <v>0.42921255450726603</v>
      </c>
      <c r="G122" s="1">
        <f t="shared" ca="1" si="11"/>
        <v>2.6229452083487717</v>
      </c>
      <c r="H122" s="1">
        <f t="shared" ca="1" si="6"/>
        <v>0.56736526946107779</v>
      </c>
      <c r="I122" s="1">
        <f t="shared" ca="1" si="7"/>
        <v>0.16967026370190358</v>
      </c>
      <c r="J122" s="1">
        <f t="shared" ca="1" si="8"/>
        <v>0.83786148542421346</v>
      </c>
      <c r="K122" s="1">
        <f t="shared" ca="1" si="9"/>
        <v>0.96429781174119655</v>
      </c>
      <c r="L122" s="1">
        <f t="shared" ca="1" si="10"/>
        <v>-0.17690248401880565</v>
      </c>
    </row>
    <row r="123" spans="2:12" x14ac:dyDescent="0.2">
      <c r="B123" s="1">
        <v>0.41347728677579071</v>
      </c>
      <c r="C123" s="1">
        <v>4.1084970789351045</v>
      </c>
      <c r="D123" s="1">
        <v>1.8715517414651281</v>
      </c>
      <c r="E123" s="1">
        <v>13.619739067421325</v>
      </c>
      <c r="G123" s="1">
        <f t="shared" ca="1" si="11"/>
        <v>1.8715517414651281</v>
      </c>
      <c r="H123" s="1">
        <f t="shared" ca="1" si="6"/>
        <v>0.38772455089820362</v>
      </c>
      <c r="I123" s="1">
        <f t="shared" ca="1" si="7"/>
        <v>-0.28525458772371731</v>
      </c>
      <c r="J123" s="1">
        <f t="shared" ca="1" si="8"/>
        <v>0.49057301749384413</v>
      </c>
      <c r="K123" s="1">
        <f t="shared" ca="1" si="9"/>
        <v>0.62676789503607988</v>
      </c>
      <c r="L123" s="1">
        <f t="shared" ca="1" si="10"/>
        <v>-0.71218114766363561</v>
      </c>
    </row>
    <row r="124" spans="2:12" x14ac:dyDescent="0.2">
      <c r="B124" s="1">
        <v>0.55360618197372624</v>
      </c>
      <c r="C124" s="1">
        <v>4.6233442308652677</v>
      </c>
      <c r="D124" s="1">
        <v>1.5246891796447559</v>
      </c>
      <c r="E124" s="1">
        <v>0.87545044923943671</v>
      </c>
      <c r="G124" s="1">
        <f t="shared" ca="1" si="11"/>
        <v>1.5246891796447559</v>
      </c>
      <c r="H124" s="1">
        <f t="shared" ca="1" si="6"/>
        <v>0.27295409181636726</v>
      </c>
      <c r="I124" s="1">
        <f t="shared" ca="1" si="7"/>
        <v>-0.60390292558359804</v>
      </c>
      <c r="J124" s="1">
        <f t="shared" ca="1" si="8"/>
        <v>0.31876565600955065</v>
      </c>
      <c r="K124" s="1">
        <f t="shared" ca="1" si="9"/>
        <v>0.42179057265955411</v>
      </c>
      <c r="L124" s="1">
        <f t="shared" ca="1" si="10"/>
        <v>-1.1432990668229883</v>
      </c>
    </row>
    <row r="125" spans="2:12" x14ac:dyDescent="0.2">
      <c r="B125" s="1">
        <v>0.26019908843039147</v>
      </c>
      <c r="C125" s="1">
        <v>5.5418694370098658</v>
      </c>
      <c r="D125" s="1">
        <v>4.6375073690169675</v>
      </c>
      <c r="E125" s="1">
        <v>41.827607159641374</v>
      </c>
      <c r="G125" s="1">
        <f t="shared" ca="1" si="11"/>
        <v>4.6375073690169675</v>
      </c>
      <c r="H125" s="1">
        <f t="shared" ca="1" si="6"/>
        <v>0.88672654690618757</v>
      </c>
      <c r="I125" s="1">
        <f t="shared" ca="1" si="7"/>
        <v>1.2093018348920097</v>
      </c>
      <c r="J125" s="1">
        <f t="shared" ca="1" si="8"/>
        <v>2.1779504447233524</v>
      </c>
      <c r="K125" s="1">
        <f t="shared" ca="1" si="9"/>
        <v>1.5341770169386453</v>
      </c>
      <c r="L125" s="1">
        <f t="shared" ca="1" si="10"/>
        <v>0.77838427159965162</v>
      </c>
    </row>
    <row r="126" spans="2:12" x14ac:dyDescent="0.2">
      <c r="B126" s="1">
        <v>0.17735521047622729</v>
      </c>
      <c r="C126" s="1">
        <v>3.9405234989775755</v>
      </c>
      <c r="D126" s="1">
        <v>5.148129237390588</v>
      </c>
      <c r="E126" s="1">
        <v>12.851538278486879</v>
      </c>
      <c r="G126" s="1">
        <f t="shared" ca="1" si="11"/>
        <v>5.148129237390588</v>
      </c>
      <c r="H126" s="1">
        <f t="shared" ca="1" si="6"/>
        <v>0.94161676646706582</v>
      </c>
      <c r="I126" s="1">
        <f t="shared" ca="1" si="7"/>
        <v>1.5684915216655266</v>
      </c>
      <c r="J126" s="1">
        <f t="shared" ca="1" si="8"/>
        <v>2.8407265274069986</v>
      </c>
      <c r="K126" s="1">
        <f t="shared" ca="1" si="9"/>
        <v>1.6386333938069964</v>
      </c>
      <c r="L126" s="1">
        <f t="shared" ca="1" si="10"/>
        <v>1.04405983896639</v>
      </c>
    </row>
    <row r="127" spans="2:12" x14ac:dyDescent="0.2">
      <c r="B127" s="1">
        <v>0.1411956623361377</v>
      </c>
      <c r="C127" s="1">
        <v>3.9025820222885907</v>
      </c>
      <c r="D127" s="1">
        <v>1.6027800189578683</v>
      </c>
      <c r="E127" s="1">
        <v>6.9570222081959647</v>
      </c>
      <c r="G127" s="1">
        <f t="shared" ca="1" si="11"/>
        <v>1.6027800189578683</v>
      </c>
      <c r="H127" s="1">
        <f t="shared" ca="1" si="6"/>
        <v>0.29291417165668665</v>
      </c>
      <c r="I127" s="1">
        <f t="shared" ca="1" si="7"/>
        <v>-0.54489120823511805</v>
      </c>
      <c r="J127" s="1">
        <f t="shared" ca="1" si="8"/>
        <v>0.34660322251407499</v>
      </c>
      <c r="K127" s="1">
        <f t="shared" ca="1" si="9"/>
        <v>0.47173963336690139</v>
      </c>
      <c r="L127" s="1">
        <f t="shared" ca="1" si="10"/>
        <v>-1.0595746042421939</v>
      </c>
    </row>
    <row r="128" spans="2:12" x14ac:dyDescent="0.2">
      <c r="B128" s="1">
        <v>0.99976922580793903</v>
      </c>
      <c r="C128" s="1">
        <v>3.8468518259067084</v>
      </c>
      <c r="D128" s="1">
        <v>1.8275364103489637</v>
      </c>
      <c r="E128" s="1">
        <v>9.3880832156127428E-2</v>
      </c>
      <c r="G128" s="1">
        <f t="shared" ca="1" si="11"/>
        <v>1.8275364103489637</v>
      </c>
      <c r="H128" s="1">
        <f t="shared" ca="1" si="6"/>
        <v>0.3727544910179641</v>
      </c>
      <c r="I128" s="1">
        <f t="shared" ca="1" si="7"/>
        <v>-0.32456676785852062</v>
      </c>
      <c r="J128" s="1">
        <f t="shared" ca="1" si="8"/>
        <v>0.46641725361450803</v>
      </c>
      <c r="K128" s="1">
        <f t="shared" ca="1" si="9"/>
        <v>0.60296883602688889</v>
      </c>
      <c r="L128" s="1">
        <f t="shared" ca="1" si="10"/>
        <v>-0.76267465146004187</v>
      </c>
    </row>
    <row r="129" spans="2:12" x14ac:dyDescent="0.2">
      <c r="B129" s="1">
        <v>9.8017536995714305E-2</v>
      </c>
      <c r="C129" s="1">
        <v>4.0731119441986277</v>
      </c>
      <c r="D129" s="1">
        <v>3.2393506515108212</v>
      </c>
      <c r="E129" s="1">
        <v>0.79123913162692094</v>
      </c>
      <c r="G129" s="1">
        <f t="shared" ca="1" si="11"/>
        <v>3.2393506515108212</v>
      </c>
      <c r="H129" s="1">
        <f t="shared" ca="1" si="6"/>
        <v>0.67215568862275443</v>
      </c>
      <c r="I129" s="1">
        <f t="shared" ca="1" si="7"/>
        <v>0.44587350369822742</v>
      </c>
      <c r="J129" s="1">
        <f t="shared" ca="1" si="8"/>
        <v>1.1152164437201448</v>
      </c>
      <c r="K129" s="1">
        <f t="shared" ca="1" si="9"/>
        <v>1.1753728935178638</v>
      </c>
      <c r="L129" s="1">
        <f t="shared" ca="1" si="10"/>
        <v>0.10904850600162776</v>
      </c>
    </row>
    <row r="130" spans="2:12" x14ac:dyDescent="0.2">
      <c r="B130" s="1">
        <v>7.7623032787508123E-2</v>
      </c>
      <c r="C130" s="1">
        <v>4.1375646758367681</v>
      </c>
      <c r="D130" s="1">
        <v>3.6881827078513818</v>
      </c>
      <c r="E130" s="1">
        <v>2.1564755235463902</v>
      </c>
      <c r="G130" s="1">
        <f t="shared" ca="1" si="11"/>
        <v>3.6881827078513818</v>
      </c>
      <c r="H130" s="1">
        <f t="shared" ca="1" si="6"/>
        <v>0.76696606786427135</v>
      </c>
      <c r="I130" s="1">
        <f t="shared" ca="1" si="7"/>
        <v>0.72889177851677733</v>
      </c>
      <c r="J130" s="1">
        <f t="shared" ca="1" si="8"/>
        <v>1.4565712045358576</v>
      </c>
      <c r="K130" s="1">
        <f t="shared" ca="1" si="9"/>
        <v>1.3051338456416768</v>
      </c>
      <c r="L130" s="1">
        <f t="shared" ca="1" si="10"/>
        <v>0.37608518364832455</v>
      </c>
    </row>
    <row r="131" spans="2:12" x14ac:dyDescent="0.2">
      <c r="B131" s="1">
        <v>6.8728231123466196E-2</v>
      </c>
      <c r="C131" s="1">
        <v>3.8175049201042044</v>
      </c>
      <c r="D131" s="1">
        <v>0.84476060103373174</v>
      </c>
      <c r="E131" s="1">
        <v>5.2084792025961413</v>
      </c>
      <c r="G131" s="1">
        <f t="shared" ca="1" si="11"/>
        <v>0.84476060103373174</v>
      </c>
      <c r="H131" s="1">
        <f t="shared" ca="1" si="6"/>
        <v>7.3353293413173648E-2</v>
      </c>
      <c r="I131" s="1">
        <f t="shared" ca="1" si="7"/>
        <v>-1.4512631910577392</v>
      </c>
      <c r="J131" s="1">
        <f t="shared" ca="1" si="8"/>
        <v>7.6182900852049623E-2</v>
      </c>
      <c r="K131" s="1">
        <f t="shared" ca="1" si="9"/>
        <v>-0.16870200415161526</v>
      </c>
      <c r="L131" s="1">
        <f t="shared" ca="1" si="10"/>
        <v>-2.57461823973766</v>
      </c>
    </row>
    <row r="132" spans="2:12" x14ac:dyDescent="0.2">
      <c r="B132" s="1">
        <v>0.22897578369721663</v>
      </c>
      <c r="C132" s="1">
        <v>5.2694144034291135</v>
      </c>
      <c r="D132" s="1">
        <v>4.348963076817995</v>
      </c>
      <c r="E132" s="1">
        <v>531.87310964975654</v>
      </c>
      <c r="G132" s="1">
        <f t="shared" ca="1" si="11"/>
        <v>4.348963076817995</v>
      </c>
      <c r="H132" s="1">
        <f t="shared" ca="1" si="6"/>
        <v>0.8468063872255488</v>
      </c>
      <c r="I132" s="1">
        <f t="shared" ca="1" si="7"/>
        <v>1.0228321261036524</v>
      </c>
      <c r="J132" s="1">
        <f t="shared" ca="1" si="8"/>
        <v>1.8760527146175576</v>
      </c>
      <c r="K132" s="1">
        <f t="shared" ca="1" si="9"/>
        <v>1.4699374435399102</v>
      </c>
      <c r="L132" s="1">
        <f t="shared" ca="1" si="10"/>
        <v>0.62916994966556006</v>
      </c>
    </row>
    <row r="133" spans="2:12" x14ac:dyDescent="0.2">
      <c r="B133" s="1">
        <v>3.5911873066067794E-2</v>
      </c>
      <c r="C133" s="1">
        <v>4.2049150671078843</v>
      </c>
      <c r="D133" s="1">
        <v>5.4508289665240728</v>
      </c>
      <c r="E133" s="1">
        <v>4.2111235002438834</v>
      </c>
      <c r="G133" s="1">
        <f t="shared" ca="1" si="11"/>
        <v>5.4508289665240728</v>
      </c>
      <c r="H133" s="1">
        <f t="shared" ca="1" si="6"/>
        <v>0.95159680638722544</v>
      </c>
      <c r="I133" s="1">
        <f t="shared" ca="1" si="7"/>
        <v>1.6605374163770477</v>
      </c>
      <c r="J133" s="1">
        <f t="shared" ca="1" si="8"/>
        <v>3.0281894837013703</v>
      </c>
      <c r="K133" s="1">
        <f t="shared" ca="1" si="9"/>
        <v>1.6957677010578911</v>
      </c>
      <c r="L133" s="1">
        <f t="shared" ca="1" si="10"/>
        <v>1.1079649107974414</v>
      </c>
    </row>
    <row r="134" spans="2:12" x14ac:dyDescent="0.2">
      <c r="B134" s="1">
        <v>0.62942756941501177</v>
      </c>
      <c r="C134" s="1">
        <v>2.8147958067882155</v>
      </c>
      <c r="D134" s="1">
        <v>0.95771990945302843</v>
      </c>
      <c r="E134" s="1">
        <v>13.542124468834697</v>
      </c>
      <c r="G134" s="1">
        <f t="shared" ca="1" si="11"/>
        <v>0.95771990945302843</v>
      </c>
      <c r="H134" s="1">
        <f t="shared" ca="1" si="6"/>
        <v>8.8323353293413162E-2</v>
      </c>
      <c r="I134" s="1">
        <f t="shared" ca="1" si="7"/>
        <v>-1.3511521260686532</v>
      </c>
      <c r="J134" s="1">
        <f t="shared" ca="1" si="8"/>
        <v>9.2469905826748647E-2</v>
      </c>
      <c r="K134" s="1">
        <f t="shared" ca="1" si="9"/>
        <v>-4.3199913850528474E-2</v>
      </c>
      <c r="L134" s="1">
        <f t="shared" ca="1" si="10"/>
        <v>-2.3808720298126103</v>
      </c>
    </row>
    <row r="135" spans="2:12" x14ac:dyDescent="0.2">
      <c r="B135" s="1">
        <v>8.3955334693122784E-3</v>
      </c>
      <c r="C135" s="1">
        <v>3.6143387970514236</v>
      </c>
      <c r="D135" s="1">
        <v>3.4412810605222068</v>
      </c>
      <c r="E135" s="1">
        <v>1.4291965808545291</v>
      </c>
      <c r="G135" s="1">
        <f t="shared" ca="1" si="11"/>
        <v>3.4412810605222068</v>
      </c>
      <c r="H135" s="1">
        <f t="shared" ca="1" si="6"/>
        <v>0.72704590818363268</v>
      </c>
      <c r="I135" s="1">
        <f t="shared" ca="1" si="7"/>
        <v>0.60390292558359793</v>
      </c>
      <c r="J135" s="1">
        <f t="shared" ca="1" si="8"/>
        <v>1.298451659782774</v>
      </c>
      <c r="K135" s="1">
        <f t="shared" ca="1" si="9"/>
        <v>1.2358438033757428</v>
      </c>
      <c r="L135" s="1">
        <f t="shared" ca="1" si="10"/>
        <v>0.26117252369013333</v>
      </c>
    </row>
    <row r="136" spans="2:12" x14ac:dyDescent="0.2">
      <c r="B136" s="1">
        <v>0.14898731642378971</v>
      </c>
      <c r="C136" s="1">
        <v>5.265339106359038</v>
      </c>
      <c r="D136" s="1">
        <v>0.2024621231298924</v>
      </c>
      <c r="E136" s="1">
        <v>1.6472463304855203</v>
      </c>
      <c r="G136" s="1">
        <f t="shared" ca="1" si="11"/>
        <v>0.2024621231298924</v>
      </c>
      <c r="H136" s="1">
        <f t="shared" ca="1" si="6"/>
        <v>8.4830339321357289E-3</v>
      </c>
      <c r="I136" s="1">
        <f t="shared" ca="1" si="7"/>
        <v>-2.3874422545356238</v>
      </c>
      <c r="J136" s="1">
        <f t="shared" ca="1" si="8"/>
        <v>8.5192196529385155E-3</v>
      </c>
      <c r="K136" s="1">
        <f t="shared" ca="1" si="9"/>
        <v>-1.5972024562030152</v>
      </c>
      <c r="L136" s="1">
        <f t="shared" ca="1" si="10"/>
        <v>-4.765430532366226</v>
      </c>
    </row>
    <row r="137" spans="2:12" x14ac:dyDescent="0.2">
      <c r="B137" s="1">
        <v>0.27620327665592742</v>
      </c>
      <c r="C137" s="1">
        <v>3.0922965000647782</v>
      </c>
      <c r="D137" s="1">
        <v>3.8012942775612695</v>
      </c>
      <c r="E137" s="1">
        <v>7.2468462447110591E-3</v>
      </c>
      <c r="G137" s="1">
        <f t="shared" ca="1" si="11"/>
        <v>3.8012942775612695</v>
      </c>
      <c r="H137" s="1">
        <f t="shared" ref="H137:H200" ca="1" si="12">(RANK(G137,$G$9:$G$208,1)-0.3)/((COUNT($G$9:$G$208)+0.4))</f>
        <v>0.78692614770459068</v>
      </c>
      <c r="I137" s="1">
        <f t="shared" ref="I137:I200" ca="1" si="13">NORMSINV(H137)</f>
        <v>0.79580101002689552</v>
      </c>
      <c r="J137" s="1">
        <f t="shared" ref="J137:J200" ca="1" si="14" xml:space="preserve"> -LN(1-H137)</f>
        <v>1.5461164489761303</v>
      </c>
      <c r="K137" s="1">
        <f t="shared" ref="K137:K200" ca="1" si="15">LN(G137)</f>
        <v>1.3353416080997749</v>
      </c>
      <c r="L137" s="1">
        <f t="shared" ref="L137:L200" ca="1" si="16">LN( -LN(1-H137))</f>
        <v>0.43574627008160915</v>
      </c>
    </row>
    <row r="138" spans="2:12" x14ac:dyDescent="0.2">
      <c r="B138" s="1">
        <v>0.65247291121346429</v>
      </c>
      <c r="C138" s="1">
        <v>5.5046987860842664</v>
      </c>
      <c r="D138" s="1">
        <v>1.8651816780526675</v>
      </c>
      <c r="E138" s="1">
        <v>0.21098352210256013</v>
      </c>
      <c r="G138" s="1">
        <f t="shared" ref="G138:G201" ca="1" si="17">OFFSET(B138:E138,0,$G$7,1,1)</f>
        <v>1.8651816780526675</v>
      </c>
      <c r="H138" s="1">
        <f t="shared" ca="1" si="12"/>
        <v>0.38273453093812376</v>
      </c>
      <c r="I138" s="1">
        <f t="shared" ca="1" si="13"/>
        <v>-0.29830673829035226</v>
      </c>
      <c r="J138" s="1">
        <f t="shared" ca="1" si="14"/>
        <v>0.48245608981226762</v>
      </c>
      <c r="K138" s="1">
        <f t="shared" ca="1" si="15"/>
        <v>0.62335846285674579</v>
      </c>
      <c r="L138" s="1">
        <f t="shared" ca="1" si="16"/>
        <v>-0.7288653679147844</v>
      </c>
    </row>
    <row r="139" spans="2:12" x14ac:dyDescent="0.2">
      <c r="B139" s="1">
        <v>0.70284990810823045</v>
      </c>
      <c r="C139" s="1">
        <v>4.452029644408011</v>
      </c>
      <c r="D139" s="1">
        <v>5.5942237775354871</v>
      </c>
      <c r="E139" s="1">
        <v>0.5337825424151218</v>
      </c>
      <c r="G139" s="1">
        <f t="shared" ca="1" si="17"/>
        <v>5.5942237775354871</v>
      </c>
      <c r="H139" s="1">
        <f t="shared" ca="1" si="12"/>
        <v>0.96157684630738516</v>
      </c>
      <c r="I139" s="1">
        <f t="shared" ca="1" si="13"/>
        <v>1.7692851078409648</v>
      </c>
      <c r="J139" s="1">
        <f t="shared" ca="1" si="14"/>
        <v>3.2590950403510699</v>
      </c>
      <c r="K139" s="1">
        <f t="shared" ca="1" si="15"/>
        <v>1.7217345971143596</v>
      </c>
      <c r="L139" s="1">
        <f t="shared" ca="1" si="16"/>
        <v>1.1814495618576624</v>
      </c>
    </row>
    <row r="140" spans="2:12" x14ac:dyDescent="0.2">
      <c r="B140" s="1">
        <v>1.0218240361549531</v>
      </c>
      <c r="C140" s="1">
        <v>4.3166758073049412</v>
      </c>
      <c r="D140" s="1">
        <v>2.8782714940501357</v>
      </c>
      <c r="E140" s="1">
        <v>6.4153188773666452</v>
      </c>
      <c r="G140" s="1">
        <f t="shared" ca="1" si="17"/>
        <v>2.8782714940501357</v>
      </c>
      <c r="H140" s="1">
        <f t="shared" ca="1" si="12"/>
        <v>0.60728542914171657</v>
      </c>
      <c r="I140" s="1">
        <f t="shared" ca="1" si="13"/>
        <v>0.27225085458216447</v>
      </c>
      <c r="J140" s="1">
        <f t="shared" ca="1" si="14"/>
        <v>0.93467221378735221</v>
      </c>
      <c r="K140" s="1">
        <f t="shared" ca="1" si="15"/>
        <v>1.057189938293301</v>
      </c>
      <c r="L140" s="1">
        <f t="shared" ca="1" si="16"/>
        <v>-6.7559384648164494E-2</v>
      </c>
    </row>
    <row r="141" spans="2:12" x14ac:dyDescent="0.2">
      <c r="B141" s="1">
        <v>5.1544876202043047E-3</v>
      </c>
      <c r="C141" s="1">
        <v>3.2375673451266906</v>
      </c>
      <c r="D141" s="1">
        <v>1.3485401133340251</v>
      </c>
      <c r="E141" s="1">
        <v>1.067152796389816</v>
      </c>
      <c r="G141" s="1">
        <f t="shared" ca="1" si="17"/>
        <v>1.3485401133340251</v>
      </c>
      <c r="H141" s="1">
        <f t="shared" ca="1" si="12"/>
        <v>0.19810379241516968</v>
      </c>
      <c r="I141" s="1">
        <f t="shared" ca="1" si="13"/>
        <v>-0.8484137552208213</v>
      </c>
      <c r="J141" s="1">
        <f t="shared" ca="1" si="14"/>
        <v>0.22077609646724278</v>
      </c>
      <c r="K141" s="1">
        <f t="shared" ca="1" si="15"/>
        <v>0.2990226097877986</v>
      </c>
      <c r="L141" s="1">
        <f t="shared" ca="1" si="16"/>
        <v>-1.510606229193028</v>
      </c>
    </row>
    <row r="142" spans="2:12" x14ac:dyDescent="0.2">
      <c r="B142" s="1">
        <v>0.3874299686207861</v>
      </c>
      <c r="C142" s="1">
        <v>3.0459045450005018</v>
      </c>
      <c r="D142" s="1">
        <v>1.5576059449721731</v>
      </c>
      <c r="E142" s="1">
        <v>42.108314149890283</v>
      </c>
      <c r="G142" s="1">
        <f t="shared" ca="1" si="17"/>
        <v>1.5576059449721731</v>
      </c>
      <c r="H142" s="1">
        <f t="shared" ca="1" si="12"/>
        <v>0.28293413173652693</v>
      </c>
      <c r="I142" s="1">
        <f t="shared" ca="1" si="13"/>
        <v>-0.57414709947414488</v>
      </c>
      <c r="J142" s="1">
        <f t="shared" ca="1" si="14"/>
        <v>0.33258757612573048</v>
      </c>
      <c r="K142" s="1">
        <f t="shared" ca="1" si="15"/>
        <v>0.44314999182009263</v>
      </c>
      <c r="L142" s="1">
        <f t="shared" ca="1" si="16"/>
        <v>-1.1008520667221515</v>
      </c>
    </row>
    <row r="143" spans="2:12" x14ac:dyDescent="0.2">
      <c r="B143" s="1">
        <v>0.18579905826939647</v>
      </c>
      <c r="C143" s="1">
        <v>3.9102251215372661</v>
      </c>
      <c r="D143" s="1">
        <v>4.8317789390575285</v>
      </c>
      <c r="E143" s="1">
        <v>0.96194490355102447</v>
      </c>
      <c r="G143" s="1">
        <f t="shared" ca="1" si="17"/>
        <v>4.8317789390575285</v>
      </c>
      <c r="H143" s="1">
        <f t="shared" ca="1" si="12"/>
        <v>0.90668662674650691</v>
      </c>
      <c r="I143" s="1">
        <f t="shared" ca="1" si="13"/>
        <v>1.3206240594830998</v>
      </c>
      <c r="J143" s="1">
        <f t="shared" ca="1" si="14"/>
        <v>2.3717918453501681</v>
      </c>
      <c r="K143" s="1">
        <f t="shared" ca="1" si="15"/>
        <v>1.5752147102187464</v>
      </c>
      <c r="L143" s="1">
        <f t="shared" ca="1" si="16"/>
        <v>0.86364572237339521</v>
      </c>
    </row>
    <row r="144" spans="2:12" x14ac:dyDescent="0.2">
      <c r="B144" s="1">
        <v>1.5740831800150703E-2</v>
      </c>
      <c r="C144" s="1">
        <v>3.0845019223812864</v>
      </c>
      <c r="D144" s="1">
        <v>2.8507075802331148</v>
      </c>
      <c r="E144" s="1">
        <v>0.19035441136386724</v>
      </c>
      <c r="G144" s="1">
        <f t="shared" ca="1" si="17"/>
        <v>2.8507075802331148</v>
      </c>
      <c r="H144" s="1">
        <f t="shared" ca="1" si="12"/>
        <v>0.59730538922155685</v>
      </c>
      <c r="I144" s="1">
        <f t="shared" ca="1" si="13"/>
        <v>0.24637853400043935</v>
      </c>
      <c r="J144" s="1">
        <f t="shared" ca="1" si="14"/>
        <v>0.9095767939348065</v>
      </c>
      <c r="K144" s="1">
        <f t="shared" ca="1" si="15"/>
        <v>1.0475672372317331</v>
      </c>
      <c r="L144" s="1">
        <f t="shared" ca="1" si="16"/>
        <v>-9.4775849256034564E-2</v>
      </c>
    </row>
    <row r="145" spans="2:12" x14ac:dyDescent="0.2">
      <c r="B145" s="1">
        <v>0.24659177595561596</v>
      </c>
      <c r="C145" s="1">
        <v>5.1651105491020832</v>
      </c>
      <c r="D145" s="1">
        <v>4.8570098776544528</v>
      </c>
      <c r="E145" s="1">
        <v>7.9999284666986785</v>
      </c>
      <c r="G145" s="1">
        <f t="shared" ca="1" si="17"/>
        <v>4.8570098776544528</v>
      </c>
      <c r="H145" s="1">
        <f t="shared" ca="1" si="12"/>
        <v>0.92664670658682624</v>
      </c>
      <c r="I145" s="1">
        <f t="shared" ca="1" si="13"/>
        <v>1.4512631910577387</v>
      </c>
      <c r="J145" s="1">
        <f t="shared" ca="1" si="14"/>
        <v>2.6124678754260175</v>
      </c>
      <c r="K145" s="1">
        <f t="shared" ca="1" si="15"/>
        <v>1.5804229970560946</v>
      </c>
      <c r="L145" s="1">
        <f t="shared" ca="1" si="16"/>
        <v>0.9602953207276782</v>
      </c>
    </row>
    <row r="146" spans="2:12" x14ac:dyDescent="0.2">
      <c r="B146" s="1">
        <v>0.37775189788992142</v>
      </c>
      <c r="C146" s="1">
        <v>4.1023439950133227</v>
      </c>
      <c r="D146" s="1">
        <v>4.3789009426464487</v>
      </c>
      <c r="E146" s="1">
        <v>18.161817161163452</v>
      </c>
      <c r="G146" s="1">
        <f t="shared" ca="1" si="17"/>
        <v>4.3789009426464487</v>
      </c>
      <c r="H146" s="1">
        <f t="shared" ca="1" si="12"/>
        <v>0.85678642714570852</v>
      </c>
      <c r="I146" s="1">
        <f t="shared" ca="1" si="13"/>
        <v>1.0659922490614977</v>
      </c>
      <c r="J146" s="1">
        <f t="shared" ca="1" si="14"/>
        <v>1.9434182464451339</v>
      </c>
      <c r="K146" s="1">
        <f t="shared" ca="1" si="15"/>
        <v>1.476797766564647</v>
      </c>
      <c r="L146" s="1">
        <f t="shared" ca="1" si="16"/>
        <v>0.664448405308391</v>
      </c>
    </row>
    <row r="147" spans="2:12" x14ac:dyDescent="0.2">
      <c r="B147" s="1">
        <v>0.19844309325345477</v>
      </c>
      <c r="C147" s="1">
        <v>3.3492824413525875</v>
      </c>
      <c r="D147" s="1">
        <v>1.2206010812351042</v>
      </c>
      <c r="E147" s="1">
        <v>6.3011526960397077</v>
      </c>
      <c r="G147" s="1">
        <f t="shared" ca="1" si="17"/>
        <v>1.2206010812351042</v>
      </c>
      <c r="H147" s="1">
        <f t="shared" ca="1" si="12"/>
        <v>0.17315369261477045</v>
      </c>
      <c r="I147" s="1">
        <f t="shared" ca="1" si="13"/>
        <v>-0.94177590213267803</v>
      </c>
      <c r="J147" s="1">
        <f t="shared" ca="1" si="14"/>
        <v>0.19013644477819247</v>
      </c>
      <c r="K147" s="1">
        <f t="shared" ca="1" si="15"/>
        <v>0.19934342695049689</v>
      </c>
      <c r="L147" s="1">
        <f t="shared" ca="1" si="16"/>
        <v>-1.6600133341423726</v>
      </c>
    </row>
    <row r="148" spans="2:12" x14ac:dyDescent="0.2">
      <c r="B148" s="1">
        <v>0.13236548297175824</v>
      </c>
      <c r="C148" s="1">
        <v>2.6517515953830002</v>
      </c>
      <c r="D148" s="1">
        <v>2.5888296950787399</v>
      </c>
      <c r="E148" s="1">
        <v>2.6380390596778893</v>
      </c>
      <c r="G148" s="1">
        <f t="shared" ca="1" si="17"/>
        <v>2.5888296950787399</v>
      </c>
      <c r="H148" s="1">
        <f t="shared" ca="1" si="12"/>
        <v>0.55239520958083832</v>
      </c>
      <c r="I148" s="1">
        <f t="shared" ca="1" si="13"/>
        <v>0.13171517670012142</v>
      </c>
      <c r="J148" s="1">
        <f t="shared" ca="1" si="14"/>
        <v>0.80384460014595926</v>
      </c>
      <c r="K148" s="1">
        <f t="shared" ca="1" si="15"/>
        <v>0.95120591841217728</v>
      </c>
      <c r="L148" s="1">
        <f t="shared" ca="1" si="16"/>
        <v>-0.21834931188536261</v>
      </c>
    </row>
    <row r="149" spans="2:12" x14ac:dyDescent="0.2">
      <c r="B149" s="1">
        <v>0.41231685656239864</v>
      </c>
      <c r="C149" s="1">
        <v>4.6941735292653446</v>
      </c>
      <c r="D149" s="1">
        <v>1.3705933106075208</v>
      </c>
      <c r="E149" s="1">
        <v>42.078675432965738</v>
      </c>
      <c r="G149" s="1">
        <f t="shared" ca="1" si="17"/>
        <v>1.3705933106075208</v>
      </c>
      <c r="H149" s="1">
        <f t="shared" ca="1" si="12"/>
        <v>0.21806387225548904</v>
      </c>
      <c r="I149" s="1">
        <f t="shared" ca="1" si="13"/>
        <v>-0.77874873018302038</v>
      </c>
      <c r="J149" s="1">
        <f t="shared" ca="1" si="14"/>
        <v>0.24598221984873464</v>
      </c>
      <c r="K149" s="1">
        <f t="shared" ca="1" si="15"/>
        <v>0.31524371952694541</v>
      </c>
      <c r="L149" s="1">
        <f t="shared" ca="1" si="16"/>
        <v>-1.4024960226995493</v>
      </c>
    </row>
    <row r="150" spans="2:12" x14ac:dyDescent="0.2">
      <c r="B150" s="1">
        <v>0.30139117967056123</v>
      </c>
      <c r="C150" s="1">
        <v>5.3116024657470371</v>
      </c>
      <c r="D150" s="1">
        <v>1.3577022187658494</v>
      </c>
      <c r="E150" s="1">
        <v>0.17527588777985301</v>
      </c>
      <c r="G150" s="1">
        <f t="shared" ca="1" si="17"/>
        <v>1.3577022187658494</v>
      </c>
      <c r="H150" s="1">
        <f t="shared" ca="1" si="12"/>
        <v>0.20808383233532934</v>
      </c>
      <c r="I150" s="1">
        <f t="shared" ca="1" si="13"/>
        <v>-0.81308789770500423</v>
      </c>
      <c r="J150" s="1">
        <f t="shared" ca="1" si="14"/>
        <v>0.23329974167834636</v>
      </c>
      <c r="K150" s="1">
        <f t="shared" ca="1" si="15"/>
        <v>0.30579372583197684</v>
      </c>
      <c r="L150" s="1">
        <f t="shared" ca="1" si="16"/>
        <v>-1.4554312072063458</v>
      </c>
    </row>
    <row r="151" spans="2:12" x14ac:dyDescent="0.2">
      <c r="B151" s="1">
        <v>0.55877687726074277</v>
      </c>
      <c r="C151" s="1">
        <v>4.0410594560045716</v>
      </c>
      <c r="D151" s="1">
        <v>5.60978061855295</v>
      </c>
      <c r="E151" s="1">
        <v>2.2480645004828137</v>
      </c>
      <c r="G151" s="1">
        <f t="shared" ca="1" si="17"/>
        <v>5.60978061855295</v>
      </c>
      <c r="H151" s="1">
        <f t="shared" ca="1" si="12"/>
        <v>0.96656686626746502</v>
      </c>
      <c r="I151" s="1">
        <f t="shared" ca="1" si="13"/>
        <v>1.8325718510313052</v>
      </c>
      <c r="J151" s="1">
        <f t="shared" ca="1" si="14"/>
        <v>3.3982078428137878</v>
      </c>
      <c r="K151" s="1">
        <f t="shared" ca="1" si="15"/>
        <v>1.7245116133426861</v>
      </c>
      <c r="L151" s="1">
        <f t="shared" ca="1" si="16"/>
        <v>1.2232481875986418</v>
      </c>
    </row>
    <row r="152" spans="2:12" x14ac:dyDescent="0.2">
      <c r="B152" s="1">
        <v>0.49579403193114752</v>
      </c>
      <c r="C152" s="1">
        <v>4.1330614070105467</v>
      </c>
      <c r="D152" s="1">
        <v>0.30202124128084523</v>
      </c>
      <c r="E152" s="1">
        <v>3.3831164754085914</v>
      </c>
      <c r="G152" s="1">
        <f t="shared" ca="1" si="17"/>
        <v>0.30202124128084523</v>
      </c>
      <c r="H152" s="1">
        <f t="shared" ca="1" si="12"/>
        <v>1.3473053892215569E-2</v>
      </c>
      <c r="I152" s="1">
        <f t="shared" ca="1" si="13"/>
        <v>-2.21229761517945</v>
      </c>
      <c r="J152" s="1">
        <f t="shared" ca="1" si="14"/>
        <v>1.3564639034138473E-2</v>
      </c>
      <c r="K152" s="1">
        <f t="shared" ca="1" si="15"/>
        <v>-1.1972579287136462</v>
      </c>
      <c r="L152" s="1">
        <f t="shared" ca="1" si="16"/>
        <v>-4.3002889433146096</v>
      </c>
    </row>
    <row r="153" spans="2:12" x14ac:dyDescent="0.2">
      <c r="B153" s="1">
        <v>0.20021324317299991</v>
      </c>
      <c r="C153" s="1">
        <v>3.364725534384434</v>
      </c>
      <c r="D153" s="1">
        <v>1.3868764560006981</v>
      </c>
      <c r="E153" s="1">
        <v>6.0681921494390378</v>
      </c>
      <c r="G153" s="1">
        <f t="shared" ca="1" si="17"/>
        <v>1.3868764560006981</v>
      </c>
      <c r="H153" s="1">
        <f t="shared" ca="1" si="12"/>
        <v>0.22804391217564871</v>
      </c>
      <c r="I153" s="1">
        <f t="shared" ca="1" si="13"/>
        <v>-0.74530423031537774</v>
      </c>
      <c r="J153" s="1">
        <f t="shared" ca="1" si="14"/>
        <v>0.25882761163168927</v>
      </c>
      <c r="K153" s="1">
        <f t="shared" ca="1" si="15"/>
        <v>0.32705406454694486</v>
      </c>
      <c r="L153" s="1">
        <f t="shared" ca="1" si="16"/>
        <v>-1.3515930310430357</v>
      </c>
    </row>
    <row r="154" spans="2:12" x14ac:dyDescent="0.2">
      <c r="B154" s="1">
        <v>0.19701161400015391</v>
      </c>
      <c r="C154" s="1">
        <v>5.0273004080158268</v>
      </c>
      <c r="D154" s="1">
        <v>1.6308395999948888</v>
      </c>
      <c r="E154" s="1">
        <v>3.9255908800689646E-2</v>
      </c>
      <c r="G154" s="1">
        <f t="shared" ca="1" si="17"/>
        <v>1.6308395999948888</v>
      </c>
      <c r="H154" s="1">
        <f t="shared" ca="1" si="12"/>
        <v>0.31287425149700598</v>
      </c>
      <c r="I154" s="1">
        <f t="shared" ca="1" si="13"/>
        <v>-0.48771954888450458</v>
      </c>
      <c r="J154" s="1">
        <f t="shared" ca="1" si="14"/>
        <v>0.37523796347610056</v>
      </c>
      <c r="K154" s="1">
        <f t="shared" ca="1" si="15"/>
        <v>0.48909497422571702</v>
      </c>
      <c r="L154" s="1">
        <f t="shared" ca="1" si="16"/>
        <v>-0.98019488499606855</v>
      </c>
    </row>
    <row r="155" spans="2:12" x14ac:dyDescent="0.2">
      <c r="B155" s="1">
        <v>0.12012408467998358</v>
      </c>
      <c r="C155" s="1">
        <v>5.8714797964147056</v>
      </c>
      <c r="D155" s="1">
        <v>1.780427669617116</v>
      </c>
      <c r="E155" s="1">
        <v>6.3073089864110199E-2</v>
      </c>
      <c r="G155" s="1">
        <f t="shared" ca="1" si="17"/>
        <v>1.780427669617116</v>
      </c>
      <c r="H155" s="1">
        <f t="shared" ca="1" si="12"/>
        <v>0.35778443113772457</v>
      </c>
      <c r="I155" s="1">
        <f t="shared" ca="1" si="13"/>
        <v>-0.36438724029913205</v>
      </c>
      <c r="J155" s="1">
        <f t="shared" ca="1" si="14"/>
        <v>0.44283125460862871</v>
      </c>
      <c r="K155" s="1">
        <f t="shared" ca="1" si="15"/>
        <v>0.5768535992751026</v>
      </c>
      <c r="L155" s="1">
        <f t="shared" ca="1" si="16"/>
        <v>-0.81456649660826386</v>
      </c>
    </row>
    <row r="156" spans="2:12" x14ac:dyDescent="0.2">
      <c r="B156" s="1">
        <v>0.30076496239693012</v>
      </c>
      <c r="C156" s="1">
        <v>4.9612053853421578</v>
      </c>
      <c r="D156" s="1">
        <v>1.2765967114342218</v>
      </c>
      <c r="E156" s="1">
        <v>6.8317416265051802</v>
      </c>
      <c r="G156" s="1">
        <f t="shared" ca="1" si="17"/>
        <v>1.2765967114342218</v>
      </c>
      <c r="H156" s="1">
        <f t="shared" ca="1" si="12"/>
        <v>0.18812375249500998</v>
      </c>
      <c r="I156" s="1">
        <f t="shared" ca="1" si="13"/>
        <v>-0.88483152301530998</v>
      </c>
      <c r="J156" s="1">
        <f t="shared" ca="1" si="14"/>
        <v>0.20840735498571766</v>
      </c>
      <c r="K156" s="1">
        <f t="shared" ca="1" si="15"/>
        <v>0.24419771780189578</v>
      </c>
      <c r="L156" s="1">
        <f t="shared" ca="1" si="16"/>
        <v>-1.5682606770878951</v>
      </c>
    </row>
    <row r="157" spans="2:12" x14ac:dyDescent="0.2">
      <c r="B157" s="1">
        <v>0.18199440669881162</v>
      </c>
      <c r="C157" s="1">
        <v>3.8886166304234853</v>
      </c>
      <c r="D157" s="1">
        <v>0.92911127955833728</v>
      </c>
      <c r="E157" s="1">
        <v>0.3417404133440759</v>
      </c>
      <c r="G157" s="1">
        <f t="shared" ca="1" si="17"/>
        <v>0.92911127955833728</v>
      </c>
      <c r="H157" s="1">
        <f t="shared" ca="1" si="12"/>
        <v>7.8343313373253481E-2</v>
      </c>
      <c r="I157" s="1">
        <f t="shared" ca="1" si="13"/>
        <v>-1.4163036257244224</v>
      </c>
      <c r="J157" s="1">
        <f t="shared" ca="1" si="14"/>
        <v>8.1582482005515475E-2</v>
      </c>
      <c r="K157" s="1">
        <f t="shared" ca="1" si="15"/>
        <v>-7.3526763102527995E-2</v>
      </c>
      <c r="L157" s="1">
        <f t="shared" ca="1" si="16"/>
        <v>-2.5061407213643632</v>
      </c>
    </row>
    <row r="158" spans="2:12" x14ac:dyDescent="0.2">
      <c r="B158" s="1">
        <v>2.2424325748604299E-2</v>
      </c>
      <c r="C158" s="1">
        <v>5.0007769380963163</v>
      </c>
      <c r="D158" s="1">
        <v>1.5349400895963341</v>
      </c>
      <c r="E158" s="1">
        <v>3.8947369477999018E-2</v>
      </c>
      <c r="G158" s="1">
        <f t="shared" ca="1" si="17"/>
        <v>1.5349400895963341</v>
      </c>
      <c r="H158" s="1">
        <f t="shared" ca="1" si="12"/>
        <v>0.27794411177644712</v>
      </c>
      <c r="I158" s="1">
        <f t="shared" ca="1" si="13"/>
        <v>-0.58895982595082241</v>
      </c>
      <c r="J158" s="1">
        <f t="shared" ca="1" si="14"/>
        <v>0.32565273557327168</v>
      </c>
      <c r="K158" s="1">
        <f t="shared" ca="1" si="15"/>
        <v>0.42849135069855121</v>
      </c>
      <c r="L158" s="1">
        <f t="shared" ca="1" si="16"/>
        <v>-1.1219236936771766</v>
      </c>
    </row>
    <row r="159" spans="2:12" x14ac:dyDescent="0.2">
      <c r="B159" s="1">
        <v>0.40149868381744608</v>
      </c>
      <c r="C159" s="1">
        <v>5.642800138006649</v>
      </c>
      <c r="D159" s="1">
        <v>1.4240777277355752</v>
      </c>
      <c r="E159" s="1">
        <v>0.16438303431819082</v>
      </c>
      <c r="G159" s="1">
        <f t="shared" ca="1" si="17"/>
        <v>1.4240777277355752</v>
      </c>
      <c r="H159" s="1">
        <f t="shared" ca="1" si="12"/>
        <v>0.2380239520958084</v>
      </c>
      <c r="I159" s="1">
        <f t="shared" ca="1" si="13"/>
        <v>-0.71267336124007763</v>
      </c>
      <c r="J159" s="1">
        <f t="shared" ca="1" si="14"/>
        <v>0.27184015698612302</v>
      </c>
      <c r="K159" s="1">
        <f t="shared" ca="1" si="15"/>
        <v>0.35352439558409843</v>
      </c>
      <c r="L159" s="1">
        <f t="shared" ca="1" si="16"/>
        <v>-1.3025410435641152</v>
      </c>
    </row>
    <row r="160" spans="2:12" x14ac:dyDescent="0.2">
      <c r="B160" s="1">
        <v>8.9084658347035342E-2</v>
      </c>
      <c r="C160" s="1">
        <v>2.306220551933797</v>
      </c>
      <c r="D160" s="1">
        <v>1.9919063294086627</v>
      </c>
      <c r="E160" s="1">
        <v>0.56403144455645959</v>
      </c>
      <c r="G160" s="1">
        <f t="shared" ca="1" si="17"/>
        <v>1.9919063294086627</v>
      </c>
      <c r="H160" s="1">
        <f t="shared" ca="1" si="12"/>
        <v>0.41267465069860282</v>
      </c>
      <c r="I160" s="1">
        <f t="shared" ca="1" si="13"/>
        <v>-0.22067011655872468</v>
      </c>
      <c r="J160" s="1">
        <f t="shared" ca="1" si="14"/>
        <v>0.53217635494447868</v>
      </c>
      <c r="K160" s="1">
        <f t="shared" ca="1" si="15"/>
        <v>0.68909213466754671</v>
      </c>
      <c r="L160" s="1">
        <f t="shared" ca="1" si="16"/>
        <v>-0.63078035031603541</v>
      </c>
    </row>
    <row r="161" spans="2:12" x14ac:dyDescent="0.2">
      <c r="B161" s="1">
        <v>8.7115831329923454E-2</v>
      </c>
      <c r="C161" s="1">
        <v>2.8076699542800316</v>
      </c>
      <c r="D161" s="1">
        <v>1.4640531731391389</v>
      </c>
      <c r="E161" s="1">
        <v>11.346408020878517</v>
      </c>
      <c r="G161" s="1">
        <f t="shared" ca="1" si="17"/>
        <v>1.4640531731391389</v>
      </c>
      <c r="H161" s="1">
        <f t="shared" ca="1" si="12"/>
        <v>0.25299401197604793</v>
      </c>
      <c r="I161" s="1">
        <f t="shared" ca="1" si="13"/>
        <v>-0.66509767139499976</v>
      </c>
      <c r="J161" s="1">
        <f t="shared" ca="1" si="14"/>
        <v>0.291682077785127</v>
      </c>
      <c r="K161" s="1">
        <f t="shared" ca="1" si="15"/>
        <v>0.38120873532977967</v>
      </c>
      <c r="L161" s="1">
        <f t="shared" ca="1" si="16"/>
        <v>-1.2320908445680812</v>
      </c>
    </row>
    <row r="162" spans="2:12" x14ac:dyDescent="0.2">
      <c r="B162" s="1">
        <v>4.7234851760313425E-2</v>
      </c>
      <c r="C162" s="1">
        <v>4.8073242738864224</v>
      </c>
      <c r="D162" s="1">
        <v>3.3979423782223606</v>
      </c>
      <c r="E162" s="1">
        <v>0.3833000278542012</v>
      </c>
      <c r="G162" s="1">
        <f t="shared" ca="1" si="17"/>
        <v>3.3979423782223606</v>
      </c>
      <c r="H162" s="1">
        <f t="shared" ca="1" si="12"/>
        <v>0.7120758483033931</v>
      </c>
      <c r="I162" s="1">
        <f t="shared" ca="1" si="13"/>
        <v>0.55945929566790242</v>
      </c>
      <c r="J162" s="1">
        <f t="shared" ca="1" si="14"/>
        <v>1.2450581956966555</v>
      </c>
      <c r="K162" s="1">
        <f t="shared" ca="1" si="15"/>
        <v>1.2231700655492672</v>
      </c>
      <c r="L162" s="1">
        <f t="shared" ca="1" si="16"/>
        <v>0.21918227235567636</v>
      </c>
    </row>
    <row r="163" spans="2:12" x14ac:dyDescent="0.2">
      <c r="B163" s="1">
        <v>0.17071564238210932</v>
      </c>
      <c r="C163" s="1">
        <v>4.6225485485649269</v>
      </c>
      <c r="D163" s="1">
        <v>3.0251713876877195</v>
      </c>
      <c r="E163" s="1">
        <v>0.25142254727958913</v>
      </c>
      <c r="G163" s="1">
        <f t="shared" ca="1" si="17"/>
        <v>3.0251713876877195</v>
      </c>
      <c r="H163" s="1">
        <f t="shared" ca="1" si="12"/>
        <v>0.64720558882235524</v>
      </c>
      <c r="I163" s="1">
        <f t="shared" ca="1" si="13"/>
        <v>0.37778701270085813</v>
      </c>
      <c r="J163" s="1">
        <f t="shared" ca="1" si="14"/>
        <v>1.0418697963081824</v>
      </c>
      <c r="K163" s="1">
        <f t="shared" ca="1" si="15"/>
        <v>1.1069677469647021</v>
      </c>
      <c r="L163" s="1">
        <f t="shared" ca="1" si="16"/>
        <v>4.1016979965212801E-2</v>
      </c>
    </row>
    <row r="164" spans="2:12" x14ac:dyDescent="0.2">
      <c r="B164" s="1">
        <v>0.50181756332488403</v>
      </c>
      <c r="C164" s="1">
        <v>3.0084040404479091</v>
      </c>
      <c r="D164" s="1">
        <v>1.7960869030621851</v>
      </c>
      <c r="E164" s="1">
        <v>2.7681436943794839</v>
      </c>
      <c r="G164" s="1">
        <f t="shared" ca="1" si="17"/>
        <v>1.7960869030621851</v>
      </c>
      <c r="H164" s="1">
        <f t="shared" ca="1" si="12"/>
        <v>0.36277445109780437</v>
      </c>
      <c r="I164" s="1">
        <f t="shared" ca="1" si="13"/>
        <v>-0.35105258016089946</v>
      </c>
      <c r="J164" s="1">
        <f t="shared" ca="1" si="14"/>
        <v>0.45063160617221609</v>
      </c>
      <c r="K164" s="1">
        <f t="shared" ca="1" si="15"/>
        <v>0.58561035571506548</v>
      </c>
      <c r="L164" s="1">
        <f t="shared" ca="1" si="16"/>
        <v>-0.7971051110288192</v>
      </c>
    </row>
    <row r="165" spans="2:12" x14ac:dyDescent="0.2">
      <c r="B165" s="1">
        <v>0.56504219624856267</v>
      </c>
      <c r="C165" s="1">
        <v>5.3804276383272018</v>
      </c>
      <c r="D165" s="1">
        <v>1.9982120301784485</v>
      </c>
      <c r="E165" s="1">
        <v>0.10549784440727546</v>
      </c>
      <c r="G165" s="1">
        <f t="shared" ca="1" si="17"/>
        <v>1.9982120301784485</v>
      </c>
      <c r="H165" s="1">
        <f t="shared" ca="1" si="12"/>
        <v>0.41766467065868262</v>
      </c>
      <c r="I165" s="1">
        <f t="shared" ca="1" si="13"/>
        <v>-0.20787145065533047</v>
      </c>
      <c r="J165" s="1">
        <f t="shared" ca="1" si="14"/>
        <v>0.54070882991819946</v>
      </c>
      <c r="K165" s="1">
        <f t="shared" ca="1" si="15"/>
        <v>0.69225279580633914</v>
      </c>
      <c r="L165" s="1">
        <f t="shared" ca="1" si="16"/>
        <v>-0.61487435219635722</v>
      </c>
    </row>
    <row r="166" spans="2:12" x14ac:dyDescent="0.2">
      <c r="B166" s="1">
        <v>1.5880467385906398</v>
      </c>
      <c r="C166" s="1">
        <v>3.1748697168544249</v>
      </c>
      <c r="D166" s="1">
        <v>3.530761767122244</v>
      </c>
      <c r="E166" s="1">
        <v>0.7122015538813814</v>
      </c>
      <c r="G166" s="1">
        <f t="shared" ca="1" si="17"/>
        <v>3.530761767122244</v>
      </c>
      <c r="H166" s="1">
        <f t="shared" ca="1" si="12"/>
        <v>0.74700598802395202</v>
      </c>
      <c r="I166" s="1">
        <f t="shared" ca="1" si="13"/>
        <v>0.66509767139499953</v>
      </c>
      <c r="J166" s="1">
        <f t="shared" ca="1" si="14"/>
        <v>1.3743894586135719</v>
      </c>
      <c r="K166" s="1">
        <f t="shared" ca="1" si="15"/>
        <v>1.2615136457157823</v>
      </c>
      <c r="L166" s="1">
        <f t="shared" ca="1" si="16"/>
        <v>0.31800960240875786</v>
      </c>
    </row>
    <row r="167" spans="2:12" x14ac:dyDescent="0.2">
      <c r="B167" s="1">
        <v>2.4036783078753978E-2</v>
      </c>
      <c r="C167" s="1">
        <v>2.2426496824754105</v>
      </c>
      <c r="D167" s="1">
        <v>3.3430140591274906</v>
      </c>
      <c r="E167" s="1">
        <v>2.5627634841305746</v>
      </c>
      <c r="G167" s="1">
        <f t="shared" ca="1" si="17"/>
        <v>3.3430140591274906</v>
      </c>
      <c r="H167" s="1">
        <f t="shared" ca="1" si="12"/>
        <v>0.70209580838323349</v>
      </c>
      <c r="I167" s="1">
        <f t="shared" ca="1" si="13"/>
        <v>0.5304378584592353</v>
      </c>
      <c r="J167" s="1">
        <f t="shared" ca="1" si="14"/>
        <v>1.2109833488121531</v>
      </c>
      <c r="K167" s="1">
        <f t="shared" ca="1" si="15"/>
        <v>1.2068728129712931</v>
      </c>
      <c r="L167" s="1">
        <f t="shared" ca="1" si="16"/>
        <v>0.19143271452774754</v>
      </c>
    </row>
    <row r="168" spans="2:12" x14ac:dyDescent="0.2">
      <c r="B168" s="1">
        <v>0.36493232842347556</v>
      </c>
      <c r="C168" s="1">
        <v>3.5561066983776919</v>
      </c>
      <c r="D168" s="1">
        <v>5.9732284315183959</v>
      </c>
      <c r="E168" s="1">
        <v>13.605596842676253</v>
      </c>
      <c r="G168" s="1">
        <f t="shared" ca="1" si="17"/>
        <v>5.9732284315183959</v>
      </c>
      <c r="H168" s="1">
        <f t="shared" ca="1" si="12"/>
        <v>0.98652694610778435</v>
      </c>
      <c r="I168" s="1">
        <f t="shared" ca="1" si="13"/>
        <v>2.2122976151794482</v>
      </c>
      <c r="J168" s="1">
        <f t="shared" ca="1" si="14"/>
        <v>4.3070635962004209</v>
      </c>
      <c r="K168" s="1">
        <f t="shared" ca="1" si="15"/>
        <v>1.7872875570366979</v>
      </c>
      <c r="L168" s="1">
        <f t="shared" ca="1" si="16"/>
        <v>1.460256371739701</v>
      </c>
    </row>
    <row r="169" spans="2:12" x14ac:dyDescent="0.2">
      <c r="B169" s="1">
        <v>0.2291273446440355</v>
      </c>
      <c r="C169" s="1">
        <v>4.0004049349910416</v>
      </c>
      <c r="D169" s="1">
        <v>2.3516114566417561</v>
      </c>
      <c r="E169" s="1">
        <v>2.3931456314839918E-2</v>
      </c>
      <c r="G169" s="1">
        <f t="shared" ca="1" si="17"/>
        <v>2.3516114566417561</v>
      </c>
      <c r="H169" s="1">
        <f t="shared" ca="1" si="12"/>
        <v>0.49251497005988026</v>
      </c>
      <c r="I169" s="1">
        <f t="shared" ca="1" si="13"/>
        <v>-1.8763288596579355E-2</v>
      </c>
      <c r="J169" s="1">
        <f t="shared" ca="1" si="14"/>
        <v>0.67828806615619563</v>
      </c>
      <c r="K169" s="1">
        <f t="shared" ca="1" si="15"/>
        <v>0.85510081938379612</v>
      </c>
      <c r="L169" s="1">
        <f t="shared" ca="1" si="16"/>
        <v>-0.38818320493956238</v>
      </c>
    </row>
    <row r="170" spans="2:12" x14ac:dyDescent="0.2">
      <c r="B170" s="1">
        <v>7.8660582755673406E-2</v>
      </c>
      <c r="C170" s="1">
        <v>3.9366643696941108</v>
      </c>
      <c r="D170" s="1">
        <v>3.2690356064656023</v>
      </c>
      <c r="E170" s="1">
        <v>4.7199274118363865</v>
      </c>
      <c r="G170" s="1">
        <f t="shared" ca="1" si="17"/>
        <v>3.2690356064656023</v>
      </c>
      <c r="H170" s="1">
        <f t="shared" ca="1" si="12"/>
        <v>0.6871257485029939</v>
      </c>
      <c r="I170" s="1">
        <f t="shared" ca="1" si="13"/>
        <v>0.48771954888450414</v>
      </c>
      <c r="J170" s="1">
        <f t="shared" ca="1" si="14"/>
        <v>1.1619539215718344</v>
      </c>
      <c r="K170" s="1">
        <f t="shared" ca="1" si="15"/>
        <v>1.1844950198410911</v>
      </c>
      <c r="L170" s="1">
        <f t="shared" ca="1" si="16"/>
        <v>0.15010300323023906</v>
      </c>
    </row>
    <row r="171" spans="2:12" x14ac:dyDescent="0.2">
      <c r="B171" s="1">
        <v>0.17350468971948815</v>
      </c>
      <c r="C171" s="1">
        <v>2.5722982729611386</v>
      </c>
      <c r="D171" s="1">
        <v>1.5589466670442984</v>
      </c>
      <c r="E171" s="1">
        <v>6.1951199370914747</v>
      </c>
      <c r="G171" s="1">
        <f t="shared" ca="1" si="17"/>
        <v>1.5589466670442984</v>
      </c>
      <c r="H171" s="1">
        <f t="shared" ca="1" si="12"/>
        <v>0.28792415169660679</v>
      </c>
      <c r="I171" s="1">
        <f t="shared" ca="1" si="13"/>
        <v>-0.55945929566790298</v>
      </c>
      <c r="J171" s="1">
        <f t="shared" ca="1" si="14"/>
        <v>0.33957084472791899</v>
      </c>
      <c r="K171" s="1">
        <f t="shared" ca="1" si="15"/>
        <v>0.44401037976904861</v>
      </c>
      <c r="L171" s="1">
        <f t="shared" ca="1" si="16"/>
        <v>-1.0800726800327805</v>
      </c>
    </row>
    <row r="172" spans="2:12" x14ac:dyDescent="0.2">
      <c r="B172" s="1">
        <v>0.13299175410815275</v>
      </c>
      <c r="C172" s="1">
        <v>4.6234408310237161</v>
      </c>
      <c r="D172" s="1">
        <v>1.6914019366396775</v>
      </c>
      <c r="E172" s="1">
        <v>6.4236393807045711E-2</v>
      </c>
      <c r="G172" s="1">
        <f t="shared" ca="1" si="17"/>
        <v>1.6914019366396775</v>
      </c>
      <c r="H172" s="1">
        <f t="shared" ca="1" si="12"/>
        <v>0.32285429141716565</v>
      </c>
      <c r="I172" s="1">
        <f t="shared" ca="1" si="13"/>
        <v>-0.45973202050225354</v>
      </c>
      <c r="J172" s="1">
        <f t="shared" ca="1" si="14"/>
        <v>0.38986880236988636</v>
      </c>
      <c r="K172" s="1">
        <f t="shared" ca="1" si="15"/>
        <v>0.52555773335745271</v>
      </c>
      <c r="L172" s="1">
        <f t="shared" ca="1" si="16"/>
        <v>-0.9419450006348028</v>
      </c>
    </row>
    <row r="173" spans="2:12" x14ac:dyDescent="0.2">
      <c r="B173" s="1">
        <v>0.39255731867271271</v>
      </c>
      <c r="C173" s="1">
        <v>3.0897297622523774</v>
      </c>
      <c r="D173" s="1">
        <v>2.6610355012943203</v>
      </c>
      <c r="E173" s="1">
        <v>0.14879422066649642</v>
      </c>
      <c r="G173" s="1">
        <f t="shared" ca="1" si="17"/>
        <v>2.6610355012943203</v>
      </c>
      <c r="H173" s="1">
        <f t="shared" ca="1" si="12"/>
        <v>0.57734530938123751</v>
      </c>
      <c r="I173" s="1">
        <f t="shared" ca="1" si="13"/>
        <v>0.19510674636432496</v>
      </c>
      <c r="J173" s="1">
        <f t="shared" ca="1" si="14"/>
        <v>0.861199767552701</v>
      </c>
      <c r="K173" s="1">
        <f t="shared" ca="1" si="15"/>
        <v>0.97871533324226578</v>
      </c>
      <c r="L173" s="1">
        <f t="shared" ca="1" si="16"/>
        <v>-0.14942878340290258</v>
      </c>
    </row>
    <row r="174" spans="2:12" x14ac:dyDescent="0.2">
      <c r="B174" s="1">
        <v>0.34703770645724835</v>
      </c>
      <c r="C174" s="1">
        <v>4.790346600716604</v>
      </c>
      <c r="D174" s="1">
        <v>3.8201578919979822</v>
      </c>
      <c r="E174" s="1">
        <v>3.0569177122268369</v>
      </c>
      <c r="G174" s="1">
        <f t="shared" ca="1" si="17"/>
        <v>3.8201578919979822</v>
      </c>
      <c r="H174" s="1">
        <f t="shared" ca="1" si="12"/>
        <v>0.79191616766467055</v>
      </c>
      <c r="I174" s="1">
        <f t="shared" ca="1" si="13"/>
        <v>0.81308789770500389</v>
      </c>
      <c r="J174" s="1">
        <f t="shared" ca="1" si="14"/>
        <v>1.5698142404059534</v>
      </c>
      <c r="K174" s="1">
        <f t="shared" ca="1" si="15"/>
        <v>1.3402917547480646</v>
      </c>
      <c r="L174" s="1">
        <f t="shared" ca="1" si="16"/>
        <v>0.45095729414729624</v>
      </c>
    </row>
    <row r="175" spans="2:12" x14ac:dyDescent="0.2">
      <c r="B175" s="1">
        <v>0.74934024931947729</v>
      </c>
      <c r="C175" s="1">
        <v>5.6875411321723446</v>
      </c>
      <c r="D175" s="1">
        <v>1.7397476186825127</v>
      </c>
      <c r="E175" s="1">
        <v>4.0183745368159896</v>
      </c>
      <c r="G175" s="1">
        <f t="shared" ca="1" si="17"/>
        <v>1.7397476186825127</v>
      </c>
      <c r="H175" s="1">
        <f t="shared" ca="1" si="12"/>
        <v>0.3478043912175649</v>
      </c>
      <c r="I175" s="1">
        <f t="shared" ca="1" si="13"/>
        <v>-0.39125496660919462</v>
      </c>
      <c r="J175" s="1">
        <f t="shared" ca="1" si="14"/>
        <v>0.42741074858053352</v>
      </c>
      <c r="K175" s="1">
        <f t="shared" ca="1" si="15"/>
        <v>0.55374005597195475</v>
      </c>
      <c r="L175" s="1">
        <f t="shared" ca="1" si="16"/>
        <v>-0.85000978765212243</v>
      </c>
    </row>
    <row r="176" spans="2:12" x14ac:dyDescent="0.2">
      <c r="B176" s="1">
        <v>8.172239182648279E-2</v>
      </c>
      <c r="C176" s="1">
        <v>2.7018292673476498</v>
      </c>
      <c r="D176" s="1">
        <v>2.1877451475149923</v>
      </c>
      <c r="E176" s="1">
        <v>99.778064110132519</v>
      </c>
      <c r="G176" s="1">
        <f t="shared" ca="1" si="17"/>
        <v>2.1877451475149923</v>
      </c>
      <c r="H176" s="1">
        <f t="shared" ca="1" si="12"/>
        <v>0.46257485029940121</v>
      </c>
      <c r="I176" s="1">
        <f t="shared" ca="1" si="13"/>
        <v>-9.3948960933968581E-2</v>
      </c>
      <c r="J176" s="1">
        <f t="shared" ca="1" si="14"/>
        <v>0.62096578504836675</v>
      </c>
      <c r="K176" s="1">
        <f t="shared" ca="1" si="15"/>
        <v>0.78287140040597158</v>
      </c>
      <c r="L176" s="1">
        <f t="shared" ca="1" si="16"/>
        <v>-0.47647929510700066</v>
      </c>
    </row>
    <row r="177" spans="2:12" x14ac:dyDescent="0.2">
      <c r="B177" s="1">
        <v>0.92107482496809923</v>
      </c>
      <c r="C177" s="1">
        <v>4.6630546008831368</v>
      </c>
      <c r="D177" s="1">
        <v>2.5833360812863448</v>
      </c>
      <c r="E177" s="1">
        <v>5.5540030947296595</v>
      </c>
      <c r="G177" s="1">
        <f t="shared" ca="1" si="17"/>
        <v>2.5833360812863448</v>
      </c>
      <c r="H177" s="1">
        <f t="shared" ca="1" si="12"/>
        <v>0.5424151696606786</v>
      </c>
      <c r="I177" s="1">
        <f t="shared" ca="1" si="13"/>
        <v>0.10652016045293451</v>
      </c>
      <c r="J177" s="1">
        <f t="shared" ca="1" si="14"/>
        <v>0.7817929899482905</v>
      </c>
      <c r="K177" s="1">
        <f t="shared" ca="1" si="15"/>
        <v>0.94908161842032657</v>
      </c>
      <c r="L177" s="1">
        <f t="shared" ca="1" si="16"/>
        <v>-0.24616529221721672</v>
      </c>
    </row>
    <row r="178" spans="2:12" x14ac:dyDescent="0.2">
      <c r="B178" s="1">
        <v>0.63771002748638372</v>
      </c>
      <c r="C178" s="1">
        <v>3.8592090735416757</v>
      </c>
      <c r="D178" s="1">
        <v>3.2999895569904818</v>
      </c>
      <c r="E178" s="1">
        <v>72.170315924039897</v>
      </c>
      <c r="G178" s="1">
        <f t="shared" ca="1" si="17"/>
        <v>3.2999895569904818</v>
      </c>
      <c r="H178" s="1">
        <f t="shared" ca="1" si="12"/>
        <v>0.69710578842315363</v>
      </c>
      <c r="I178" s="1">
        <f t="shared" ca="1" si="13"/>
        <v>0.51609447991924207</v>
      </c>
      <c r="J178" s="1">
        <f t="shared" ca="1" si="14"/>
        <v>1.194371671145257</v>
      </c>
      <c r="K178" s="1">
        <f t="shared" ca="1" si="15"/>
        <v>1.1939193039190885</v>
      </c>
      <c r="L178" s="1">
        <f t="shared" ca="1" si="16"/>
        <v>0.17762024889831821</v>
      </c>
    </row>
    <row r="179" spans="2:12" x14ac:dyDescent="0.2">
      <c r="B179" s="1">
        <v>1.2608581484398411E-2</v>
      </c>
      <c r="C179" s="1">
        <v>4.8417946321486314</v>
      </c>
      <c r="D179" s="1">
        <v>1.4828596926400879</v>
      </c>
      <c r="E179" s="1">
        <v>1.6364828252966788</v>
      </c>
      <c r="G179" s="1">
        <f t="shared" ca="1" si="17"/>
        <v>1.4828596926400879</v>
      </c>
      <c r="H179" s="1">
        <f t="shared" ca="1" si="12"/>
        <v>0.25798403193612773</v>
      </c>
      <c r="I179" s="1">
        <f t="shared" ca="1" si="13"/>
        <v>-0.64957302229678393</v>
      </c>
      <c r="J179" s="1">
        <f t="shared" ca="1" si="14"/>
        <v>0.29838451574460034</v>
      </c>
      <c r="K179" s="1">
        <f t="shared" ca="1" si="15"/>
        <v>0.3939724481877539</v>
      </c>
      <c r="L179" s="1">
        <f t="shared" ca="1" si="16"/>
        <v>-1.2093723029352383</v>
      </c>
    </row>
    <row r="180" spans="2:12" x14ac:dyDescent="0.2">
      <c r="B180" s="1">
        <v>3.6922559154600472E-2</v>
      </c>
      <c r="C180" s="1">
        <v>5.0653152050845716</v>
      </c>
      <c r="D180" s="1">
        <v>1.3743720238285595</v>
      </c>
      <c r="E180" s="1">
        <v>5.5534425140720032</v>
      </c>
      <c r="G180" s="1">
        <f t="shared" ca="1" si="17"/>
        <v>1.3743720238285595</v>
      </c>
      <c r="H180" s="1">
        <f t="shared" ca="1" si="12"/>
        <v>0.22305389221556887</v>
      </c>
      <c r="I180" s="1">
        <f t="shared" ca="1" si="13"/>
        <v>-0.76191994645949512</v>
      </c>
      <c r="J180" s="1">
        <f t="shared" ca="1" si="14"/>
        <v>0.25238429037075716</v>
      </c>
      <c r="K180" s="1">
        <f t="shared" ca="1" si="15"/>
        <v>0.31799691685191783</v>
      </c>
      <c r="L180" s="1">
        <f t="shared" ca="1" si="16"/>
        <v>-1.3768023912554699</v>
      </c>
    </row>
    <row r="181" spans="2:12" x14ac:dyDescent="0.2">
      <c r="B181" s="1">
        <v>0.19058856760718509</v>
      </c>
      <c r="C181" s="1">
        <v>5.3792447672155124</v>
      </c>
      <c r="D181" s="1">
        <v>1.0073585057834713</v>
      </c>
      <c r="E181" s="1">
        <v>0.99363147313737998</v>
      </c>
      <c r="G181" s="1">
        <f t="shared" ca="1" si="17"/>
        <v>1.0073585057834713</v>
      </c>
      <c r="H181" s="1">
        <f t="shared" ca="1" si="12"/>
        <v>0.11327345309381237</v>
      </c>
      <c r="I181" s="1">
        <f t="shared" ca="1" si="13"/>
        <v>-1.2093018348920097</v>
      </c>
      <c r="J181" s="1">
        <f t="shared" ca="1" si="14"/>
        <v>0.12021863405010415</v>
      </c>
      <c r="K181" s="1">
        <f t="shared" ca="1" si="15"/>
        <v>7.3315640662471003E-3</v>
      </c>
      <c r="L181" s="1">
        <f t="shared" ca="1" si="16"/>
        <v>-2.118443243520979</v>
      </c>
    </row>
    <row r="182" spans="2:12" x14ac:dyDescent="0.2">
      <c r="B182" s="1">
        <v>0.26197825335438546</v>
      </c>
      <c r="C182" s="1">
        <v>3.9250833639233904</v>
      </c>
      <c r="D182" s="1">
        <v>1.0079180983831848</v>
      </c>
      <c r="E182" s="1">
        <v>0.20110567343085892</v>
      </c>
      <c r="G182" s="1">
        <f t="shared" ca="1" si="17"/>
        <v>1.0079180983831848</v>
      </c>
      <c r="H182" s="1">
        <f t="shared" ca="1" si="12"/>
        <v>0.1182634730538922</v>
      </c>
      <c r="I182" s="1">
        <f t="shared" ca="1" si="13"/>
        <v>-1.1837123561092822</v>
      </c>
      <c r="J182" s="1">
        <f t="shared" ca="1" si="14"/>
        <v>0.12586198988505898</v>
      </c>
      <c r="K182" s="1">
        <f t="shared" ca="1" si="15"/>
        <v>7.8869147441031524E-3</v>
      </c>
      <c r="L182" s="1">
        <f t="shared" ca="1" si="16"/>
        <v>-2.0725692907027615</v>
      </c>
    </row>
    <row r="183" spans="2:12" x14ac:dyDescent="0.2">
      <c r="B183" s="1">
        <v>1.2336957185146926</v>
      </c>
      <c r="C183" s="1">
        <v>1.724421517530367</v>
      </c>
      <c r="D183" s="1">
        <v>1.7191590038162474</v>
      </c>
      <c r="E183" s="1">
        <v>0.30466668698902544</v>
      </c>
      <c r="G183" s="1">
        <f t="shared" ca="1" si="17"/>
        <v>1.7191590038162474</v>
      </c>
      <c r="H183" s="1">
        <f t="shared" ca="1" si="12"/>
        <v>0.33782435129740518</v>
      </c>
      <c r="I183" s="1">
        <f t="shared" ca="1" si="13"/>
        <v>-0.41840818585089429</v>
      </c>
      <c r="J183" s="1">
        <f t="shared" ca="1" si="14"/>
        <v>0.41222442787254787</v>
      </c>
      <c r="K183" s="1">
        <f t="shared" ca="1" si="15"/>
        <v>0.54183521998008666</v>
      </c>
      <c r="L183" s="1">
        <f t="shared" ca="1" si="16"/>
        <v>-0.88618735009697702</v>
      </c>
    </row>
    <row r="184" spans="2:12" x14ac:dyDescent="0.2">
      <c r="B184" s="1">
        <v>0.26379158578001327</v>
      </c>
      <c r="C184" s="1">
        <v>4.0560272015642687</v>
      </c>
      <c r="D184" s="1">
        <v>3.4375554755688431</v>
      </c>
      <c r="E184" s="1">
        <v>5.0039471451244557</v>
      </c>
      <c r="G184" s="1">
        <f t="shared" ca="1" si="17"/>
        <v>3.4375554755688431</v>
      </c>
      <c r="H184" s="1">
        <f t="shared" ca="1" si="12"/>
        <v>0.72205588822355282</v>
      </c>
      <c r="I184" s="1">
        <f t="shared" ca="1" si="13"/>
        <v>0.58895982595082219</v>
      </c>
      <c r="J184" s="1">
        <f t="shared" ca="1" si="14"/>
        <v>1.2803352222774711</v>
      </c>
      <c r="K184" s="1">
        <f t="shared" ca="1" si="15"/>
        <v>1.2347606012097678</v>
      </c>
      <c r="L184" s="1">
        <f t="shared" ca="1" si="16"/>
        <v>0.24712193604797072</v>
      </c>
    </row>
    <row r="185" spans="2:12" x14ac:dyDescent="0.2">
      <c r="B185" s="1">
        <v>0.56060526422829404</v>
      </c>
      <c r="C185" s="1">
        <v>2.307593315377451</v>
      </c>
      <c r="D185" s="1">
        <v>3.1680648731321828</v>
      </c>
      <c r="E185" s="1">
        <v>4.7328340594546399</v>
      </c>
      <c r="G185" s="1">
        <f t="shared" ca="1" si="17"/>
        <v>3.1680648731321828</v>
      </c>
      <c r="H185" s="1">
        <f t="shared" ca="1" si="12"/>
        <v>0.66217564870259471</v>
      </c>
      <c r="I185" s="1">
        <f t="shared" ca="1" si="13"/>
        <v>0.41840818585089401</v>
      </c>
      <c r="J185" s="1">
        <f t="shared" ca="1" si="14"/>
        <v>1.0852291892924801</v>
      </c>
      <c r="K185" s="1">
        <f t="shared" ca="1" si="15"/>
        <v>1.1531209513726237</v>
      </c>
      <c r="L185" s="1">
        <f t="shared" ca="1" si="16"/>
        <v>8.1791199056533828E-2</v>
      </c>
    </row>
    <row r="186" spans="2:12" x14ac:dyDescent="0.2">
      <c r="B186" s="1">
        <v>0.2306677896601784</v>
      </c>
      <c r="C186" s="1">
        <v>4.4169129746954088</v>
      </c>
      <c r="D186" s="1">
        <v>3.5094487146694435</v>
      </c>
      <c r="E186" s="1">
        <v>0.29272996343477764</v>
      </c>
      <c r="G186" s="1">
        <f t="shared" ca="1" si="17"/>
        <v>3.5094487146694435</v>
      </c>
      <c r="H186" s="1">
        <f t="shared" ca="1" si="12"/>
        <v>0.73702594810379229</v>
      </c>
      <c r="I186" s="1">
        <f t="shared" ca="1" si="13"/>
        <v>0.63420337728935972</v>
      </c>
      <c r="J186" s="1">
        <f t="shared" ca="1" si="14"/>
        <v>1.3356999136633927</v>
      </c>
      <c r="K186" s="1">
        <f t="shared" ca="1" si="15"/>
        <v>1.2554589637946125</v>
      </c>
      <c r="L186" s="1">
        <f t="shared" ca="1" si="16"/>
        <v>0.28945543436319704</v>
      </c>
    </row>
    <row r="187" spans="2:12" x14ac:dyDescent="0.2">
      <c r="B187" s="1">
        <v>1.342321854809414E-2</v>
      </c>
      <c r="C187" s="1">
        <v>5.5510573514621955</v>
      </c>
      <c r="D187" s="1">
        <v>2.5928441493655026</v>
      </c>
      <c r="E187" s="1">
        <v>1.4802047133584886</v>
      </c>
      <c r="G187" s="1">
        <f t="shared" ca="1" si="17"/>
        <v>2.5928441493655026</v>
      </c>
      <c r="H187" s="1">
        <f t="shared" ca="1" si="12"/>
        <v>0.56237524950099804</v>
      </c>
      <c r="I187" s="1">
        <f t="shared" ca="1" si="13"/>
        <v>0.15699409614643048</v>
      </c>
      <c r="J187" s="1">
        <f t="shared" ca="1" si="14"/>
        <v>0.82639346983257245</v>
      </c>
      <c r="K187" s="1">
        <f t="shared" ca="1" si="15"/>
        <v>0.95275540037899653</v>
      </c>
      <c r="L187" s="1">
        <f t="shared" ca="1" si="16"/>
        <v>-0.19068426315302506</v>
      </c>
    </row>
    <row r="188" spans="2:12" x14ac:dyDescent="0.2">
      <c r="B188" s="1">
        <v>0.22539529845367423</v>
      </c>
      <c r="C188" s="1">
        <v>2.8358849156050265</v>
      </c>
      <c r="D188" s="1">
        <v>3.2010383855505324</v>
      </c>
      <c r="E188" s="1">
        <v>4.5143464808010325</v>
      </c>
      <c r="G188" s="1">
        <f t="shared" ca="1" si="17"/>
        <v>3.2010383855505324</v>
      </c>
      <c r="H188" s="1">
        <f t="shared" ca="1" si="12"/>
        <v>0.66716566866267457</v>
      </c>
      <c r="I188" s="1">
        <f t="shared" ca="1" si="13"/>
        <v>0.43210009909511987</v>
      </c>
      <c r="J188" s="1">
        <f t="shared" ca="1" si="14"/>
        <v>1.1001104162891315</v>
      </c>
      <c r="K188" s="1">
        <f t="shared" ca="1" si="15"/>
        <v>1.1634752526529493</v>
      </c>
      <c r="L188" s="1">
        <f t="shared" ca="1" si="16"/>
        <v>9.5410553211410926E-2</v>
      </c>
    </row>
    <row r="189" spans="2:12" x14ac:dyDescent="0.2">
      <c r="B189" s="1">
        <v>0.3411406046374717</v>
      </c>
      <c r="C189" s="1">
        <v>5.1749443993810536</v>
      </c>
      <c r="D189" s="1">
        <v>2.5719572736174339</v>
      </c>
      <c r="E189" s="1">
        <v>2.6238667620292613E-2</v>
      </c>
      <c r="G189" s="1">
        <f t="shared" ca="1" si="17"/>
        <v>2.5719572736174339</v>
      </c>
      <c r="H189" s="1">
        <f t="shared" ca="1" si="12"/>
        <v>0.53243512974051899</v>
      </c>
      <c r="I189" s="1">
        <f t="shared" ca="1" si="13"/>
        <v>8.1392591716037396E-2</v>
      </c>
      <c r="J189" s="1">
        <f t="shared" ca="1" si="14"/>
        <v>0.76021717996633331</v>
      </c>
      <c r="K189" s="1">
        <f t="shared" ca="1" si="15"/>
        <v>0.94466719411353084</v>
      </c>
      <c r="L189" s="1">
        <f t="shared" ca="1" si="16"/>
        <v>-0.2741511234106655</v>
      </c>
    </row>
    <row r="190" spans="2:12" x14ac:dyDescent="0.2">
      <c r="B190" s="1">
        <v>1.4284001049724511</v>
      </c>
      <c r="C190" s="1">
        <v>4.5102712986234312</v>
      </c>
      <c r="D190" s="1">
        <v>3.8210809616958006</v>
      </c>
      <c r="E190" s="1">
        <v>5.6711843928868779</v>
      </c>
      <c r="G190" s="1">
        <f t="shared" ca="1" si="17"/>
        <v>3.8210809616958006</v>
      </c>
      <c r="H190" s="1">
        <f t="shared" ca="1" si="12"/>
        <v>0.79690618762475041</v>
      </c>
      <c r="I190" s="1">
        <f t="shared" ca="1" si="13"/>
        <v>0.83062125279066967</v>
      </c>
      <c r="J190" s="1">
        <f t="shared" ca="1" si="14"/>
        <v>1.5940872767621599</v>
      </c>
      <c r="K190" s="1">
        <f t="shared" ca="1" si="15"/>
        <v>1.340533356854734</v>
      </c>
      <c r="L190" s="1">
        <f t="shared" ca="1" si="16"/>
        <v>0.46630133217034553</v>
      </c>
    </row>
    <row r="191" spans="2:12" x14ac:dyDescent="0.2">
      <c r="B191" s="1">
        <v>0.7377703350463255</v>
      </c>
      <c r="C191" s="1">
        <v>3.9886459061098671</v>
      </c>
      <c r="D191" s="1">
        <v>3.1221372113888899</v>
      </c>
      <c r="E191" s="1">
        <v>0.2988359096893044</v>
      </c>
      <c r="G191" s="1">
        <f t="shared" ca="1" si="17"/>
        <v>3.1221372113888899</v>
      </c>
      <c r="H191" s="1">
        <f t="shared" ca="1" si="12"/>
        <v>0.6521956087824351</v>
      </c>
      <c r="I191" s="1">
        <f t="shared" ca="1" si="13"/>
        <v>0.39125496660919462</v>
      </c>
      <c r="J191" s="1">
        <f t="shared" ca="1" si="14"/>
        <v>1.0561150514442315</v>
      </c>
      <c r="K191" s="1">
        <f t="shared" ca="1" si="15"/>
        <v>1.1385177709637622</v>
      </c>
      <c r="L191" s="1">
        <f t="shared" ca="1" si="16"/>
        <v>5.4597129580704118E-2</v>
      </c>
    </row>
    <row r="192" spans="2:12" x14ac:dyDescent="0.2">
      <c r="B192" s="1">
        <v>0.40245845549124515</v>
      </c>
      <c r="C192" s="1">
        <v>4.2452102610514899</v>
      </c>
      <c r="D192" s="1">
        <v>0.57695453418766895</v>
      </c>
      <c r="E192" s="1">
        <v>31.448307726864247</v>
      </c>
      <c r="G192" s="1">
        <f t="shared" ca="1" si="17"/>
        <v>0.57695453418766895</v>
      </c>
      <c r="H192" s="1">
        <f t="shared" ca="1" si="12"/>
        <v>3.8423153692614773E-2</v>
      </c>
      <c r="I192" s="1">
        <f t="shared" ca="1" si="13"/>
        <v>-1.7692851078409655</v>
      </c>
      <c r="J192" s="1">
        <f t="shared" ca="1" si="14"/>
        <v>3.9180793790388989E-2</v>
      </c>
      <c r="K192" s="1">
        <f t="shared" ca="1" si="15"/>
        <v>-0.54999181248046336</v>
      </c>
      <c r="L192" s="1">
        <f t="shared" ca="1" si="16"/>
        <v>-3.2395686065793727</v>
      </c>
    </row>
    <row r="193" spans="2:12" x14ac:dyDescent="0.2">
      <c r="B193" s="1">
        <v>0.20726168149692059</v>
      </c>
      <c r="C193" s="1">
        <v>2.8923387601102641</v>
      </c>
      <c r="D193" s="1">
        <v>1.7025933950495011</v>
      </c>
      <c r="E193" s="1">
        <v>1.5236984589769496</v>
      </c>
      <c r="G193" s="1">
        <f t="shared" ca="1" si="17"/>
        <v>1.7025933950495011</v>
      </c>
      <c r="H193" s="1">
        <f t="shared" ca="1" si="12"/>
        <v>0.32784431137724551</v>
      </c>
      <c r="I193" s="1">
        <f t="shared" ca="1" si="13"/>
        <v>-0.44587350369822754</v>
      </c>
      <c r="J193" s="1">
        <f t="shared" ca="1" si="14"/>
        <v>0.39726528579439152</v>
      </c>
      <c r="K193" s="1">
        <f t="shared" ca="1" si="15"/>
        <v>0.53215261512839152</v>
      </c>
      <c r="L193" s="1">
        <f t="shared" ca="1" si="16"/>
        <v>-0.92315099527630529</v>
      </c>
    </row>
    <row r="194" spans="2:12" x14ac:dyDescent="0.2">
      <c r="B194" s="1">
        <v>0.30427256431621635</v>
      </c>
      <c r="C194" s="1">
        <v>3.7517037115046841</v>
      </c>
      <c r="D194" s="1">
        <v>3.2481117266206239</v>
      </c>
      <c r="E194" s="1">
        <v>23.348622074338881</v>
      </c>
      <c r="G194" s="1">
        <f t="shared" ca="1" si="17"/>
        <v>3.2481117266206239</v>
      </c>
      <c r="H194" s="1">
        <f t="shared" ca="1" si="12"/>
        <v>0.67714570858283429</v>
      </c>
      <c r="I194" s="1">
        <f t="shared" ca="1" si="13"/>
        <v>0.45973202050225337</v>
      </c>
      <c r="J194" s="1">
        <f t="shared" ca="1" si="14"/>
        <v>1.1305541677038546</v>
      </c>
      <c r="K194" s="1">
        <f t="shared" ca="1" si="15"/>
        <v>1.1780738202979071</v>
      </c>
      <c r="L194" s="1">
        <f t="shared" ca="1" si="16"/>
        <v>0.12270792640787175</v>
      </c>
    </row>
    <row r="195" spans="2:12" x14ac:dyDescent="0.2">
      <c r="B195" s="1">
        <v>4.6617973687931837E-2</v>
      </c>
      <c r="C195" s="1">
        <v>4.6682562193430703</v>
      </c>
      <c r="D195" s="1">
        <v>0.8413308712166403</v>
      </c>
      <c r="E195" s="1">
        <v>5.5754248909278638E-2</v>
      </c>
      <c r="G195" s="1">
        <f t="shared" ca="1" si="17"/>
        <v>0.8413308712166403</v>
      </c>
      <c r="H195" s="1">
        <f t="shared" ca="1" si="12"/>
        <v>6.8363273453093801E-2</v>
      </c>
      <c r="I195" s="1">
        <f t="shared" ca="1" si="13"/>
        <v>-1.4880923263362802</v>
      </c>
      <c r="J195" s="1">
        <f t="shared" ca="1" si="14"/>
        <v>7.0812318663032781E-2</v>
      </c>
      <c r="K195" s="1">
        <f t="shared" ca="1" si="15"/>
        <v>-0.17277027043957363</v>
      </c>
      <c r="L195" s="1">
        <f t="shared" ca="1" si="16"/>
        <v>-2.6477223010016706</v>
      </c>
    </row>
    <row r="196" spans="2:12" x14ac:dyDescent="0.2">
      <c r="B196" s="1">
        <v>0.16246720357809957</v>
      </c>
      <c r="C196" s="1">
        <v>5.7725880917608592</v>
      </c>
      <c r="D196" s="1">
        <v>3.011402126312948</v>
      </c>
      <c r="E196" s="1">
        <v>0.33455927781249256</v>
      </c>
      <c r="G196" s="1">
        <f t="shared" ca="1" si="17"/>
        <v>3.011402126312948</v>
      </c>
      <c r="H196" s="1">
        <f t="shared" ca="1" si="12"/>
        <v>0.63223552894211577</v>
      </c>
      <c r="I196" s="1">
        <f t="shared" ca="1" si="13"/>
        <v>0.33778005379514503</v>
      </c>
      <c r="J196" s="1">
        <f t="shared" ca="1" si="14"/>
        <v>1.0003125700154187</v>
      </c>
      <c r="K196" s="1">
        <f t="shared" ca="1" si="15"/>
        <v>1.1024057929944056</v>
      </c>
      <c r="L196" s="1">
        <f t="shared" ca="1" si="16"/>
        <v>3.125211755884437E-4</v>
      </c>
    </row>
    <row r="197" spans="2:12" x14ac:dyDescent="0.2">
      <c r="B197" s="1">
        <v>0.20036035768354155</v>
      </c>
      <c r="C197" s="1">
        <v>4.0629718780701021</v>
      </c>
      <c r="D197" s="1">
        <v>4.4143682789462746</v>
      </c>
      <c r="E197" s="1">
        <v>0.58959584194196368</v>
      </c>
      <c r="G197" s="1">
        <f t="shared" ca="1" si="17"/>
        <v>4.4143682789462746</v>
      </c>
      <c r="H197" s="1">
        <f t="shared" ca="1" si="12"/>
        <v>0.86177644710578838</v>
      </c>
      <c r="I197" s="1">
        <f t="shared" ca="1" si="13"/>
        <v>1.088335314817922</v>
      </c>
      <c r="J197" s="1">
        <f t="shared" ca="1" si="14"/>
        <v>1.9788829560174166</v>
      </c>
      <c r="K197" s="1">
        <f t="shared" ca="1" si="15"/>
        <v>1.4848647386418812</v>
      </c>
      <c r="L197" s="1">
        <f t="shared" ca="1" si="16"/>
        <v>0.68253252187869773</v>
      </c>
    </row>
    <row r="198" spans="2:12" x14ac:dyDescent="0.2">
      <c r="B198" s="1">
        <v>0.19622460303969522</v>
      </c>
      <c r="C198" s="1">
        <v>4.2367370172831942</v>
      </c>
      <c r="D198" s="1">
        <v>1.2970285957711547</v>
      </c>
      <c r="E198" s="1">
        <v>8.8339425025255464E-2</v>
      </c>
      <c r="G198" s="1">
        <f t="shared" ca="1" si="17"/>
        <v>1.2970285957711547</v>
      </c>
      <c r="H198" s="1">
        <f t="shared" ca="1" si="12"/>
        <v>0.19311377245508982</v>
      </c>
      <c r="I198" s="1">
        <f t="shared" ca="1" si="13"/>
        <v>-0.86647898678975677</v>
      </c>
      <c r="J198" s="1">
        <f t="shared" ca="1" si="14"/>
        <v>0.21457260262764849</v>
      </c>
      <c r="K198" s="1">
        <f t="shared" ca="1" si="15"/>
        <v>0.26007595271744088</v>
      </c>
      <c r="L198" s="1">
        <f t="shared" ca="1" si="16"/>
        <v>-1.5391071240948246</v>
      </c>
    </row>
    <row r="199" spans="2:12" x14ac:dyDescent="0.2">
      <c r="B199" s="1">
        <v>0.21782540090106692</v>
      </c>
      <c r="C199" s="1">
        <v>3.0665577942918127</v>
      </c>
      <c r="D199" s="1">
        <v>1.6843138616658533</v>
      </c>
      <c r="E199" s="1">
        <v>0.41078610190082115</v>
      </c>
      <c r="G199" s="1">
        <f t="shared" ca="1" si="17"/>
        <v>1.6843138616658533</v>
      </c>
      <c r="H199" s="1">
        <f t="shared" ca="1" si="12"/>
        <v>0.31786427145708585</v>
      </c>
      <c r="I199" s="1">
        <f t="shared" ca="1" si="13"/>
        <v>-0.47367940352453747</v>
      </c>
      <c r="J199" s="1">
        <f t="shared" ca="1" si="14"/>
        <v>0.3825266254808059</v>
      </c>
      <c r="K199" s="1">
        <f t="shared" ca="1" si="15"/>
        <v>0.52135827711522309</v>
      </c>
      <c r="L199" s="1">
        <f t="shared" ca="1" si="16"/>
        <v>-0.96095701903800135</v>
      </c>
    </row>
    <row r="200" spans="2:12" x14ac:dyDescent="0.2">
      <c r="B200" s="1">
        <v>0.86522071271539014</v>
      </c>
      <c r="C200" s="1">
        <v>3.280862713935929</v>
      </c>
      <c r="D200" s="1">
        <v>5.0452017659150288</v>
      </c>
      <c r="E200" s="1">
        <v>3.8081974649284018</v>
      </c>
      <c r="G200" s="1">
        <f t="shared" ca="1" si="17"/>
        <v>5.0452017659150288</v>
      </c>
      <c r="H200" s="1">
        <f t="shared" ca="1" si="12"/>
        <v>0.93662674650698596</v>
      </c>
      <c r="I200" s="1">
        <f t="shared" ca="1" si="13"/>
        <v>1.5270583320354101</v>
      </c>
      <c r="J200" s="1">
        <f t="shared" ca="1" si="14"/>
        <v>2.7587133757461633</v>
      </c>
      <c r="K200" s="1">
        <f t="shared" ca="1" si="15"/>
        <v>1.6184376462496752</v>
      </c>
      <c r="L200" s="1">
        <f t="shared" ca="1" si="16"/>
        <v>1.0147644028309679</v>
      </c>
    </row>
    <row r="201" spans="2:12" x14ac:dyDescent="0.2">
      <c r="B201" s="1">
        <v>0.73597254290974712</v>
      </c>
      <c r="C201" s="1">
        <v>5.4619188358316322</v>
      </c>
      <c r="D201" s="1">
        <v>2.448356316734543</v>
      </c>
      <c r="E201" s="1">
        <v>6.8766516144710099</v>
      </c>
      <c r="G201" s="1">
        <f t="shared" ca="1" si="17"/>
        <v>2.448356316734543</v>
      </c>
      <c r="H201" s="1">
        <f t="shared" ref="H201:H208" ca="1" si="18">(RANK(G201,$G$9:$G$208,1)-0.3)/((COUNT($G$9:$G$208)+0.4))</f>
        <v>0.50748502994011979</v>
      </c>
      <c r="I201" s="1">
        <f t="shared" ref="I201:I208" ca="1" si="19">NORMSINV(H201)</f>
        <v>1.8763288596579494E-2</v>
      </c>
      <c r="J201" s="1">
        <f t="shared" ref="J201:J208" ca="1" si="20" xml:space="preserve"> -LN(1-H201)</f>
        <v>0.7082304227712739</v>
      </c>
      <c r="K201" s="1">
        <f t="shared" ref="K201:K208" ca="1" si="21">LN(G201)</f>
        <v>0.89541690827971876</v>
      </c>
      <c r="L201" s="1">
        <f t="shared" ref="L201:L208" ca="1" si="22">LN( -LN(1-H201))</f>
        <v>-0.34498578234606808</v>
      </c>
    </row>
    <row r="202" spans="2:12" x14ac:dyDescent="0.2">
      <c r="B202" s="1">
        <v>0.15801821735401689</v>
      </c>
      <c r="C202" s="1">
        <v>4.6977229400520741</v>
      </c>
      <c r="D202" s="1">
        <v>0.70821258246117513</v>
      </c>
      <c r="E202" s="1">
        <v>1.4140689816312795</v>
      </c>
      <c r="G202" s="1">
        <f t="shared" ref="G202:G208" ca="1" si="23">OFFSET(B202:E202,0,$G$7,1,1)</f>
        <v>0.70821258246117513</v>
      </c>
      <c r="H202" s="1">
        <f t="shared" ca="1" si="18"/>
        <v>4.8403193612774446E-2</v>
      </c>
      <c r="I202" s="1">
        <f t="shared" ca="1" si="19"/>
        <v>-1.6605374163770485</v>
      </c>
      <c r="J202" s="1">
        <f t="shared" ca="1" si="20"/>
        <v>4.9613856604336357E-2</v>
      </c>
      <c r="K202" s="1">
        <f t="shared" ca="1" si="21"/>
        <v>-0.34501097264321917</v>
      </c>
      <c r="L202" s="1">
        <f t="shared" ca="1" si="22"/>
        <v>-3.0034851172440451</v>
      </c>
    </row>
    <row r="203" spans="2:12" x14ac:dyDescent="0.2">
      <c r="B203" s="1">
        <v>0.45205865056231059</v>
      </c>
      <c r="C203" s="1">
        <v>4.8013698327246317</v>
      </c>
      <c r="D203" s="1">
        <v>2.5862662476011788</v>
      </c>
      <c r="E203" s="1">
        <v>1.8037532752217418</v>
      </c>
      <c r="G203" s="1">
        <f t="shared" ca="1" si="23"/>
        <v>2.5862662476011788</v>
      </c>
      <c r="H203" s="1">
        <f t="shared" ca="1" si="18"/>
        <v>0.54740518962075846</v>
      </c>
      <c r="I203" s="1">
        <f t="shared" ca="1" si="19"/>
        <v>0.11910821713417175</v>
      </c>
      <c r="J203" s="1">
        <f t="shared" ca="1" si="20"/>
        <v>0.79275801208961871</v>
      </c>
      <c r="K203" s="1">
        <f t="shared" ca="1" si="21"/>
        <v>0.95021523235896632</v>
      </c>
      <c r="L203" s="1">
        <f t="shared" ca="1" si="22"/>
        <v>-0.23223725891072408</v>
      </c>
    </row>
    <row r="204" spans="2:12" x14ac:dyDescent="0.2">
      <c r="B204" s="1">
        <v>0.4257601316671058</v>
      </c>
      <c r="C204" s="1">
        <v>4.6570513720913258</v>
      </c>
      <c r="D204" s="1">
        <v>3.9749508365633748</v>
      </c>
      <c r="E204" s="1">
        <v>2.275175004778121</v>
      </c>
      <c r="G204" s="1">
        <f t="shared" ca="1" si="23"/>
        <v>3.9749508365633748</v>
      </c>
      <c r="H204" s="1">
        <f t="shared" ca="1" si="18"/>
        <v>0.81187624750498999</v>
      </c>
      <c r="I204" s="1">
        <f t="shared" ca="1" si="19"/>
        <v>0.88483152301530998</v>
      </c>
      <c r="J204" s="1">
        <f t="shared" ca="1" si="20"/>
        <v>1.6706552747567445</v>
      </c>
      <c r="K204" s="1">
        <f t="shared" ca="1" si="21"/>
        <v>1.3800123798696515</v>
      </c>
      <c r="L204" s="1">
        <f t="shared" ca="1" si="22"/>
        <v>0.51321592956158502</v>
      </c>
    </row>
    <row r="205" spans="2:12" x14ac:dyDescent="0.2">
      <c r="B205" s="1">
        <v>0.198725467911504</v>
      </c>
      <c r="C205" s="1">
        <v>3.5901896108832849</v>
      </c>
      <c r="D205" s="1">
        <v>3.4300232968612896</v>
      </c>
      <c r="E205" s="1">
        <v>1.2110402276528074</v>
      </c>
      <c r="G205" s="1">
        <f t="shared" ca="1" si="23"/>
        <v>3.4300232968612896</v>
      </c>
      <c r="H205" s="1">
        <f t="shared" ca="1" si="18"/>
        <v>0.71706586826347296</v>
      </c>
      <c r="I205" s="1">
        <f t="shared" ca="1" si="19"/>
        <v>0.57414709947414444</v>
      </c>
      <c r="J205" s="1">
        <f t="shared" ca="1" si="20"/>
        <v>1.262541158477003</v>
      </c>
      <c r="K205" s="1">
        <f t="shared" ca="1" si="21"/>
        <v>1.2325670532426221</v>
      </c>
      <c r="L205" s="1">
        <f t="shared" ca="1" si="22"/>
        <v>0.2331264824098479</v>
      </c>
    </row>
    <row r="206" spans="2:12" x14ac:dyDescent="0.2">
      <c r="B206" s="1">
        <v>1.0536830397055506</v>
      </c>
      <c r="C206" s="1">
        <v>4.6153137382425902</v>
      </c>
      <c r="D206" s="1">
        <v>4.1476076614770419</v>
      </c>
      <c r="E206" s="1">
        <v>1.5806320187569474</v>
      </c>
      <c r="G206" s="1">
        <f t="shared" ca="1" si="23"/>
        <v>4.1476076614770419</v>
      </c>
      <c r="H206" s="1">
        <f t="shared" ca="1" si="18"/>
        <v>0.83183632734530932</v>
      </c>
      <c r="I206" s="1">
        <f t="shared" ca="1" si="19"/>
        <v>0.96144723227760742</v>
      </c>
      <c r="J206" s="1">
        <f t="shared" ca="1" si="20"/>
        <v>1.7828175318523933</v>
      </c>
      <c r="K206" s="1">
        <f t="shared" ca="1" si="21"/>
        <v>1.4225317009075906</v>
      </c>
      <c r="L206" s="1">
        <f t="shared" ca="1" si="22"/>
        <v>0.57819499592815393</v>
      </c>
    </row>
    <row r="207" spans="2:12" x14ac:dyDescent="0.2">
      <c r="B207" s="1">
        <v>0.52867496900986566</v>
      </c>
      <c r="C207" s="1">
        <v>4.0264034460090574</v>
      </c>
      <c r="D207" s="1">
        <v>1.8276820808170184</v>
      </c>
      <c r="E207" s="1">
        <v>2.6149221465918422</v>
      </c>
      <c r="G207" s="1">
        <f t="shared" ca="1" si="23"/>
        <v>1.8276820808170184</v>
      </c>
      <c r="H207" s="1">
        <f t="shared" ca="1" si="18"/>
        <v>0.3777445109780439</v>
      </c>
      <c r="I207" s="1">
        <f t="shared" ca="1" si="19"/>
        <v>-0.31140990888038428</v>
      </c>
      <c r="J207" s="1">
        <f t="shared" ca="1" si="20"/>
        <v>0.47440451652471904</v>
      </c>
      <c r="K207" s="1">
        <f t="shared" ca="1" si="21"/>
        <v>0.60304854150467846</v>
      </c>
      <c r="L207" s="1">
        <f t="shared" ca="1" si="22"/>
        <v>-0.74569491084495487</v>
      </c>
    </row>
    <row r="208" spans="2:12" x14ac:dyDescent="0.2">
      <c r="B208" s="1">
        <v>0.32214215990649503</v>
      </c>
      <c r="C208" s="1">
        <v>4.3537810095428577</v>
      </c>
      <c r="D208" s="1">
        <v>2.0381063438250102</v>
      </c>
      <c r="E208" s="1">
        <v>5.3898406113841342E-2</v>
      </c>
      <c r="G208" s="1">
        <f t="shared" ca="1" si="23"/>
        <v>2.0381063438250102</v>
      </c>
      <c r="H208" s="1">
        <f t="shared" ca="1" si="18"/>
        <v>0.42265469061876249</v>
      </c>
      <c r="I208" s="1">
        <f t="shared" ca="1" si="19"/>
        <v>-0.19510674636432496</v>
      </c>
      <c r="J208" s="1">
        <f t="shared" ca="1" si="20"/>
        <v>0.54931473501107886</v>
      </c>
      <c r="K208" s="1">
        <f t="shared" ca="1" si="21"/>
        <v>0.712021113922501</v>
      </c>
      <c r="L208" s="1">
        <f t="shared" ca="1" si="22"/>
        <v>-0.59908371392311532</v>
      </c>
    </row>
  </sheetData>
  <conditionalFormatting sqref="X49:AA49">
    <cfRule type="containsText" dxfId="1" priority="1" operator="containsText" text="pass">
      <formula>NOT(ISERROR(SEARCH("pass",X49)))</formula>
    </cfRule>
    <cfRule type="containsText" dxfId="0" priority="2" operator="containsText" text="FAIL">
      <formula>NOT(ISERROR(SEARCH("FAIL",X49)))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 5.1</vt:lpstr>
      <vt:lpstr>Ex 5.2</vt:lpstr>
      <vt:lpstr>Ex 5.3</vt:lpstr>
    </vt:vector>
  </TitlesOfParts>
  <Company>Intel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scjohnso</dc:creator>
  <cp:lastModifiedBy>scjohnso</cp:lastModifiedBy>
  <dcterms:created xsi:type="dcterms:W3CDTF">2013-01-23T23:44:52Z</dcterms:created>
  <dcterms:modified xsi:type="dcterms:W3CDTF">2013-01-24T00:10:49Z</dcterms:modified>
</cp:coreProperties>
</file>